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Соколова Е.Г\переселение из ветхого\реестры окружные\для размещения от 01.02.2021\"/>
    </mc:Choice>
  </mc:AlternateContent>
  <bookViews>
    <workbookView showHorizontalScroll="0" showVerticalScroll="0" xWindow="0" yWindow="0" windowWidth="28800" windowHeight="11535" activeTab="2"/>
  </bookViews>
  <sheets>
    <sheet name="остаток 1 этапа" sheetId="3" r:id="rId1"/>
    <sheet name="остаток 2 этапа" sheetId="4" r:id="rId2"/>
    <sheet name="остаток 3 этапа" sheetId="6" r:id="rId3"/>
  </sheets>
  <definedNames>
    <definedName name="_xlnm._FilterDatabase" localSheetId="0" hidden="1">'остаток 1 этапа'!$A$3:$F$77</definedName>
    <definedName name="_xlnm._FilterDatabase" localSheetId="1" hidden="1">'остаток 2 этапа'!$A$4:$F$109</definedName>
    <definedName name="_xlnm.Print_Area" localSheetId="0">'остаток 1 этапа'!$A$1:$H$79</definedName>
    <definedName name="_xlnm.Print_Area" localSheetId="1">'остаток 2 этапа'!$A$1:$H$112</definedName>
    <definedName name="_xlnm.Print_Area" localSheetId="2">'остаток 3 этапа'!$A$1:$G$145</definedName>
  </definedNames>
  <calcPr calcId="152511"/>
</workbook>
</file>

<file path=xl/calcChain.xml><?xml version="1.0" encoding="utf-8"?>
<calcChain xmlns="http://schemas.openxmlformats.org/spreadsheetml/2006/main">
  <c r="E95" i="4" l="1"/>
  <c r="E17" i="4" l="1"/>
  <c r="F33" i="6"/>
  <c r="D33" i="6"/>
  <c r="G17" i="4" l="1"/>
  <c r="D109" i="4"/>
  <c r="G4" i="3"/>
  <c r="E4" i="3"/>
  <c r="C145" i="6" l="1"/>
  <c r="E144" i="6"/>
  <c r="F144" i="6"/>
  <c r="D144" i="6"/>
  <c r="G106" i="4"/>
  <c r="E106" i="4"/>
  <c r="E32" i="4" l="1"/>
  <c r="D77" i="6" l="1"/>
  <c r="D77" i="3"/>
  <c r="G95" i="4" l="1"/>
  <c r="G101" i="4"/>
  <c r="E101" i="4"/>
  <c r="G74" i="3" l="1"/>
  <c r="E74" i="3"/>
  <c r="E68" i="3" l="1"/>
  <c r="G68" i="3" l="1"/>
  <c r="G34" i="3" l="1"/>
  <c r="G30" i="3"/>
  <c r="G29" i="3"/>
  <c r="G25" i="3"/>
  <c r="G16" i="3"/>
  <c r="G86" i="4"/>
  <c r="G85" i="4"/>
  <c r="G49" i="4"/>
  <c r="G32" i="4"/>
  <c r="G5" i="4"/>
  <c r="F77" i="6"/>
  <c r="F65" i="6"/>
  <c r="F44" i="6"/>
  <c r="F145" i="6" l="1"/>
  <c r="G24" i="3"/>
  <c r="G77" i="3" s="1"/>
  <c r="G52" i="4"/>
  <c r="G109" i="4" l="1"/>
  <c r="E86" i="4"/>
  <c r="E85" i="4"/>
  <c r="E34" i="3"/>
  <c r="E32" i="3"/>
  <c r="E31" i="3"/>
  <c r="E30" i="3"/>
  <c r="E29" i="3"/>
  <c r="E26" i="3"/>
  <c r="E25" i="3"/>
  <c r="E49" i="4"/>
  <c r="E16" i="3"/>
  <c r="E5" i="4"/>
  <c r="E52" i="4" l="1"/>
  <c r="E24" i="3"/>
  <c r="E77" i="3" s="1"/>
  <c r="E109" i="4" l="1"/>
  <c r="D65" i="6"/>
  <c r="D44" i="6"/>
  <c r="D145" i="6" l="1"/>
</calcChain>
</file>

<file path=xl/comments1.xml><?xml version="1.0" encoding="utf-8"?>
<comments xmlns="http://schemas.openxmlformats.org/spreadsheetml/2006/main">
  <authors>
    <author>Елена Прокопьевна Чернышева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Прокопьевна Чернышева:</t>
        </r>
        <r>
          <rPr>
            <sz val="9"/>
            <color indexed="81"/>
            <rFont val="Tahoma"/>
            <family val="2"/>
            <charset val="204"/>
          </rPr>
          <t xml:space="preserve">
ранее проживали на Набережной 18, который в снесли в 2018 году вроде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Прокопьевна Чернышева:</t>
        </r>
        <r>
          <rPr>
            <sz val="9"/>
            <color indexed="81"/>
            <rFont val="Tahoma"/>
            <family val="2"/>
            <charset val="204"/>
          </rPr>
          <t xml:space="preserve">
ранее 65,5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Прокопьевна Чернышева:</t>
        </r>
        <r>
          <rPr>
            <sz val="9"/>
            <color indexed="81"/>
            <rFont val="Tahoma"/>
            <family val="2"/>
            <charset val="204"/>
          </rPr>
          <t xml:space="preserve">
ранее 65,5</t>
        </r>
      </text>
    </comment>
  </commentList>
</comments>
</file>

<file path=xl/comments2.xml><?xml version="1.0" encoding="utf-8"?>
<comments xmlns="http://schemas.openxmlformats.org/spreadsheetml/2006/main">
  <authors>
    <author>Елена Прокопьевна Чернышева</author>
    <author>Соколова Елизавета Геннадьевна</author>
  </authors>
  <commentLis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Прокопьевна Чернышева:</t>
        </r>
        <r>
          <rPr>
            <sz val="9"/>
            <color indexed="81"/>
            <rFont val="Tahoma"/>
            <family val="2"/>
            <charset val="204"/>
          </rPr>
          <t xml:space="preserve">
было 60,3, но это 4-хкомнатная квартира поэтому 70 кв.м. должно быть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Прокопьевна Чернышева:</t>
        </r>
        <r>
          <rPr>
            <sz val="9"/>
            <color indexed="81"/>
            <rFont val="Tahoma"/>
            <family val="2"/>
            <charset val="204"/>
          </rPr>
          <t xml:space="preserve">
ранее 50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Прокопьевна Чернышева:</t>
        </r>
        <r>
          <rPr>
            <sz val="9"/>
            <color indexed="81"/>
            <rFont val="Tahoma"/>
            <family val="2"/>
            <charset val="204"/>
          </rPr>
          <t xml:space="preserve">
ранее 1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Прокопьевна Чернышева:</t>
        </r>
        <r>
          <rPr>
            <sz val="9"/>
            <color indexed="81"/>
            <rFont val="Tahoma"/>
            <family val="2"/>
            <charset val="204"/>
          </rPr>
          <t xml:space="preserve">
ранее 50</t>
        </r>
      </text>
    </comment>
    <comment ref="E41" authorId="1" shapeId="0">
      <text>
        <r>
          <rPr>
            <b/>
            <sz val="9"/>
            <color indexed="81"/>
            <rFont val="Tahoma"/>
            <family val="2"/>
            <charset val="204"/>
          </rPr>
          <t>Соколова Елизавета Геннадьевна:</t>
        </r>
        <r>
          <rPr>
            <sz val="9"/>
            <color indexed="81"/>
            <rFont val="Tahoma"/>
            <family val="2"/>
            <charset val="204"/>
          </rPr>
          <t xml:space="preserve">
ранее 43,8</t>
        </r>
      </text>
    </comment>
  </commentList>
</comments>
</file>

<file path=xl/comments3.xml><?xml version="1.0" encoding="utf-8"?>
<comments xmlns="http://schemas.openxmlformats.org/spreadsheetml/2006/main">
  <authors>
    <author>Соколова Елизавета Геннадьевна</author>
  </authors>
  <commentList>
    <comment ref="C49" authorId="0" shapeId="0">
      <text>
        <r>
          <rPr>
            <b/>
            <sz val="9"/>
            <color indexed="81"/>
            <rFont val="Tahoma"/>
            <family val="2"/>
            <charset val="204"/>
          </rPr>
          <t>Соколова Елизавета Геннадьевна:</t>
        </r>
        <r>
          <rPr>
            <sz val="9"/>
            <color indexed="81"/>
            <rFont val="Tahoma"/>
            <family val="2"/>
            <charset val="204"/>
          </rPr>
          <t xml:space="preserve">
ранее кв. 7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  <charset val="204"/>
          </rPr>
          <t>Соколова Елизавета Геннадьевна:</t>
        </r>
        <r>
          <rPr>
            <sz val="9"/>
            <color indexed="81"/>
            <rFont val="Tahoma"/>
            <family val="2"/>
            <charset val="204"/>
          </rPr>
          <t xml:space="preserve">
ранее 42,9</t>
        </r>
      </text>
    </comment>
  </commentList>
</comments>
</file>

<file path=xl/sharedStrings.xml><?xml version="1.0" encoding="utf-8"?>
<sst xmlns="http://schemas.openxmlformats.org/spreadsheetml/2006/main" count="236" uniqueCount="178">
  <si>
    <t>Номер квартиры в доме</t>
  </si>
  <si>
    <t>Площадь расселяемой квартиры</t>
  </si>
  <si>
    <t>Количество жилых комнат</t>
  </si>
  <si>
    <t>Адрес дома</t>
  </si>
  <si>
    <t>ИТОГО</t>
  </si>
  <si>
    <t>Реквизиты документа об аварийности по мере принятия НПА</t>
  </si>
  <si>
    <t>общая площадь</t>
  </si>
  <si>
    <t>жилых помещений</t>
  </si>
  <si>
    <t>основания</t>
  </si>
  <si>
    <t>с. Великовисочное, 82</t>
  </si>
  <si>
    <t>с. Великовисочное, 87</t>
  </si>
  <si>
    <t>Итого Великовисочный</t>
  </si>
  <si>
    <t>с. Коткино, ул. Школьная, 17</t>
  </si>
  <si>
    <t>Итого Коткинский</t>
  </si>
  <si>
    <t>с. Нижняя Пеша, ул. Калинина, 16</t>
  </si>
  <si>
    <t>с. Нижняя Пеша, ул. Калинина, 19</t>
  </si>
  <si>
    <t>Итого Пешский</t>
  </si>
  <si>
    <t>п.Красное, ул. Новая, 1</t>
  </si>
  <si>
    <t>п.Красное, ул. Новая, 2</t>
  </si>
  <si>
    <t>Итого Приморско-Куйский</t>
  </si>
  <si>
    <t>п. Хорей-Вер, ул. Набережная, д. 1</t>
  </si>
  <si>
    <t>Расп № 12-О от 06.04.2017</t>
  </si>
  <si>
    <t>п. Хорей-Вер, ул. Бамовская, д. 14 (БКЗ)</t>
  </si>
  <si>
    <t>Расп № 11-О от 06.04.2017</t>
  </si>
  <si>
    <t>Набережная, д. 3</t>
  </si>
  <si>
    <t>№ 18р от 16.03.2016</t>
  </si>
  <si>
    <t>Набережная, д. 5</t>
  </si>
  <si>
    <t>ветхий</t>
  </si>
  <si>
    <t>Школьная, д. 9 (БКЗ)</t>
  </si>
  <si>
    <t>№ 17р от 16.03.2017</t>
  </si>
  <si>
    <t>Набережная, д. 1 (БКЗ)</t>
  </si>
  <si>
    <t>Набережная, д. 2</t>
  </si>
  <si>
    <t>№ 60 от 13.12.2016</t>
  </si>
  <si>
    <t>Набережная, д. 4</t>
  </si>
  <si>
    <t>Шоинский сельсовет</t>
  </si>
  <si>
    <t>с. Шойна, ул. Заполярная, д. 3 (БКЗ)</t>
  </si>
  <si>
    <t>с. Шойна, ул. Школьная, д. 3 (БКЗ)</t>
  </si>
  <si>
    <t>с. Шойна, ул. Набережная, д. 13 (БКЗ)</t>
  </si>
  <si>
    <t>с. Шойна, ул. Набережная, д. 10</t>
  </si>
  <si>
    <t>с. Шойна, ул. Набережная, д. 8</t>
  </si>
  <si>
    <t>с. Шойна, ул. Набережная, д. 6</t>
  </si>
  <si>
    <t>Хорей-Верский сельсовет</t>
  </si>
  <si>
    <t>с. Нижняя Пеша, ул. Новая, д. 11</t>
  </si>
  <si>
    <t>с. Нижняя Пеша, ул. Новая, д. 13</t>
  </si>
  <si>
    <t>Пешский сельсовет</t>
  </si>
  <si>
    <t>п. Индига., ул. Речная, д. 111 (БКЗ)</t>
  </si>
  <si>
    <t xml:space="preserve">п. Индига, ул. Центральная, д. 97 (БКЗ) </t>
  </si>
  <si>
    <t xml:space="preserve"> п. Индига, ул. Центральная, д. 93 (БКЗ)</t>
  </si>
  <si>
    <t>Тиманский сельсовет</t>
  </si>
  <si>
    <t>п. Выуческий, ул. Северная, д. 38 (БКЗ)</t>
  </si>
  <si>
    <t>п. Каратайка, ул. Центральная, д. 17 (БКЗ)</t>
  </si>
  <si>
    <t>п. Каратайка, ул. Озерная, д. 170 (БКЗ)</t>
  </si>
  <si>
    <t>п. Каратайка, ул. Озерная, д. 164 (БКЗ)</t>
  </si>
  <si>
    <t>п. Каратайка, ул. Центральная, д. 19 (БКЗ)</t>
  </si>
  <si>
    <t>Юшарский сельсовет</t>
  </si>
  <si>
    <t>п. Бугрино, ул. Оленная, д 3 (БКЗ)</t>
  </si>
  <si>
    <t>№ 24-осн от 08.06.2016</t>
  </si>
  <si>
    <t>п. Бугрино, ул. Набережная, д. 3 (БКЗ)</t>
  </si>
  <si>
    <t>№ 34-осн от 08.06.2016</t>
  </si>
  <si>
    <t>п. Бугрино, ул. Набережная, д. 4 (БКЗ)</t>
  </si>
  <si>
    <t>№ 35-осн от 08.06.2016</t>
  </si>
  <si>
    <t>п. Бугрино, ул. Набережная, д. 10 (БКЗ)</t>
  </si>
  <si>
    <t>№ 38-осн от 08.06.2016</t>
  </si>
  <si>
    <t>п. Бугрино, ул. Набережная, д. 12 (БКЗ)</t>
  </si>
  <si>
    <t>№ 39-осн от 08.06.2016</t>
  </si>
  <si>
    <t>п. Бугрино, ул. Набережная, д. 13 (БКЗ)</t>
  </si>
  <si>
    <t>№ 40-осн от 08.06.2016</t>
  </si>
  <si>
    <t>п. Бугрино, ул. Набережная, д. 14 (БКЗ)</t>
  </si>
  <si>
    <t>№ 41-осн от 08.06.2016</t>
  </si>
  <si>
    <t>п. Бугрино, ул. Набережная, д. 15 (БКЗ)</t>
  </si>
  <si>
    <t>№ 42-осн от 08.06.2016</t>
  </si>
  <si>
    <t>п. Бугрино, ул. Набережная, д. 16 (БКЗ)</t>
  </si>
  <si>
    <t>№ 43-осн от 08.06.2016</t>
  </si>
  <si>
    <t>п. Бугрино, ул. Набережная, д. 17 (БКЗ)</t>
  </si>
  <si>
    <t>№ 44-осн от 08.06.2016</t>
  </si>
  <si>
    <t>п. Бугрино, ул. Набережная, д. 18 (БКЗ)</t>
  </si>
  <si>
    <t>№ 45-осн от 08.06.2016</t>
  </si>
  <si>
    <t>п. Бугрино, ул. Набережная, д. 19 (БКЗ)</t>
  </si>
  <si>
    <t>№ 46-осн от 08.06.2016</t>
  </si>
  <si>
    <t>п. Бугрино, ул. Набережная, д. 20  (БКЗ)</t>
  </si>
  <si>
    <t>№ 47-осн от 08.06.2016</t>
  </si>
  <si>
    <t>Колгуевский сельсовет</t>
  </si>
  <si>
    <t>п. Бугрино, ул. Оленная, д. 1 (БКЗ)</t>
  </si>
  <si>
    <t>№ 22-осн от 08.06.2016</t>
  </si>
  <si>
    <t>п. Бугрино, ул. Оленная, д. 2 (БКЗ)</t>
  </si>
  <si>
    <t>№ 23-осн от 08.06.2016</t>
  </si>
  <si>
    <t>п. Бугрино, ул. Оленная, д. 4 (БКЗ)</t>
  </si>
  <si>
    <t>№ 25-осн от 08.06.2016</t>
  </si>
  <si>
    <t>п. Бугрино, ул. Оленная, д. 5 (БКЗ)</t>
  </si>
  <si>
    <t>№ 26-осн от 08.06.2016</t>
  </si>
  <si>
    <t>п. Бугрино, ул. Оленная, д. 6 (БКЗ)</t>
  </si>
  <si>
    <t>№ 27-осн от 08.06.2016</t>
  </si>
  <si>
    <t>п. Бугрино, ул. Оленная, д. 13 (БКЗ)</t>
  </si>
  <si>
    <t>№ 28-осн от 08.06.2016</t>
  </si>
  <si>
    <t>п. Бугрино, ул. Оленная, д. 17 (БКЗ)</t>
  </si>
  <si>
    <t>№ 29-осн от 08.06.2016</t>
  </si>
  <si>
    <t>п. Бугрино, ул. Оленная, д. 18 (БКЗ)</t>
  </si>
  <si>
    <t>№ 30-осн от 08.06.2016</t>
  </si>
  <si>
    <t>п. Бугрино, ул. Оленная, д. 19 (БКЗ)</t>
  </si>
  <si>
    <t>№ 31-осн от 08.06.2016</t>
  </si>
  <si>
    <t>п. Бугрино, ул. Оленная, д. 20 (БКЗ)</t>
  </si>
  <si>
    <t>№ 32-осн от 08.06.2016</t>
  </si>
  <si>
    <t>п. Бугрино, ул. Набережная, д. 2 (БКЗ)</t>
  </si>
  <si>
    <t>№ 33-осн от 08.06.2016</t>
  </si>
  <si>
    <t>п. Бугрино, ул. Набережная, д. 6 (БКЗ)</t>
  </si>
  <si>
    <t>№ 36-осн от 08.06.2016</t>
  </si>
  <si>
    <t>п. Бугрино, ул. Набережная, д. 8 (БКЗ)</t>
  </si>
  <si>
    <t>№ 37-осн от 08.06.2016</t>
  </si>
  <si>
    <t>п. Бугрино, ул. Набережная, д. 26 (БКЗ)</t>
  </si>
  <si>
    <t>№ 48-осн от 08.06.2016</t>
  </si>
  <si>
    <t>п. Бугрино, ул. Набережная, д. 28 (БКЗ)</t>
  </si>
  <si>
    <t>№ 49-осн от 08.06.2016</t>
  </si>
  <si>
    <t>п. Бугрино, ул. Набережная, д. 29 (БКЗ)</t>
  </si>
  <si>
    <t>№ 50-осн от 08.06.2016</t>
  </si>
  <si>
    <t>п. Бугрино, ул. Набережная, д. 30 (БКЗ)</t>
  </si>
  <si>
    <t>№ 51-осн от 08.06.2016</t>
  </si>
  <si>
    <t>п. Бугрино, ул. Набережная, д. 31 (БКЗ)</t>
  </si>
  <si>
    <t>№ 52-осн от 08.06.2016</t>
  </si>
  <si>
    <t>п. Бугрино, ул. Набережная, д. 32 (БКЗ)</t>
  </si>
  <si>
    <t>№ 53-осн от 08.06.2016</t>
  </si>
  <si>
    <t>с. Оксино, д. 98 (БКЗ)</t>
  </si>
  <si>
    <t>д. Каменка, д. 42 (БКЗ)</t>
  </si>
  <si>
    <t>с. Оксино, д. 24 (БКЗ)</t>
  </si>
  <si>
    <t>Пустозерский сельсовет</t>
  </si>
  <si>
    <t>Тельвисочный сельсовет</t>
  </si>
  <si>
    <t>кв</t>
  </si>
  <si>
    <t>кв.</t>
  </si>
  <si>
    <t>с. Нижняя Пеша, ул. Калинина, 16А</t>
  </si>
  <si>
    <t xml:space="preserve"> расп № 100 осн. от  17.05.2018</t>
  </si>
  <si>
    <t>расп № 107 осн. от  22.05.2018</t>
  </si>
  <si>
    <t>планируемый адрес предоставления (может быть изменен)</t>
  </si>
  <si>
    <t>Норма предоставления общей площади</t>
  </si>
  <si>
    <t>да</t>
  </si>
  <si>
    <t>1 кв</t>
  </si>
  <si>
    <t>33,4 м2</t>
  </si>
  <si>
    <t>ФП</t>
  </si>
  <si>
    <t>№ 18-осн от 05.02.2019</t>
  </si>
  <si>
    <t>компенсация</t>
  </si>
  <si>
    <t>п. Хорей-Вер, ул. Бамовская, д. 5 (БКЗ)</t>
  </si>
  <si>
    <t>2-2</t>
  </si>
  <si>
    <t>4-2</t>
  </si>
  <si>
    <t>1-3</t>
  </si>
  <si>
    <t>1-4</t>
  </si>
  <si>
    <t>№ 44 от 24.04.2019</t>
  </si>
  <si>
    <t>п. Андег, ул. Шарковая, 4</t>
  </si>
  <si>
    <t>12 от 27.03.2017</t>
  </si>
  <si>
    <t>п. Андег, ул. Ветеранская, д. 1</t>
  </si>
  <si>
    <t>с. Тельвиска, ул. Центральная, д. 8</t>
  </si>
  <si>
    <t>Андегский сельсовет</t>
  </si>
  <si>
    <t>расп 130 от 21.10.2019 (угроза обрушеия)</t>
  </si>
  <si>
    <t>д. Макарово, д. 17 (Центральная  2 - новый адрес)</t>
  </si>
  <si>
    <t>ООО СМП-83 от 07.05.2020</t>
  </si>
  <si>
    <t>Итого Тельвисочный</t>
  </si>
  <si>
    <t>с. Тельвиска, ул. Совхозная, д. 1</t>
  </si>
  <si>
    <t>с. Тельвиска, ул. Совхозная, д. 2</t>
  </si>
  <si>
    <t>с. Тельвиска, ул. Совхозная, д. 4</t>
  </si>
  <si>
    <t>с. Тельвиска, ул. Совхозная, д. 5</t>
  </si>
  <si>
    <t>с. Тельвиска, ул. Полярная, д. 4</t>
  </si>
  <si>
    <t>д. Макарово, ул. Центральная, д. 3</t>
  </si>
  <si>
    <t>Карский сельсовет</t>
  </si>
  <si>
    <t>п. Усть-Кара, ул. Южная, д. 24</t>
  </si>
  <si>
    <t>расп  № 57-р от 08.11.2019</t>
  </si>
  <si>
    <t>расп 83-осн от  25.05.2020</t>
  </si>
  <si>
    <t>9А</t>
  </si>
  <si>
    <t>9В</t>
  </si>
  <si>
    <t>расп 84-осн от  25.05.2020</t>
  </si>
  <si>
    <t>расп 85-осн от  25.05.2020</t>
  </si>
  <si>
    <t>расп 86-осн от  25.05.2020</t>
  </si>
  <si>
    <t>расп № 83-осн от 25.05.2020</t>
  </si>
  <si>
    <t>расп № 87-осн от 25.05.2020</t>
  </si>
  <si>
    <t>выкуп по 32 ст. ЖК (СПК Харп)</t>
  </si>
  <si>
    <t>4А</t>
  </si>
  <si>
    <t>подлежит передаче в МО, без расселения</t>
  </si>
  <si>
    <t>Пустозерская, д. 30, кв. 21</t>
  </si>
  <si>
    <t>с. Великовисочное, 31</t>
  </si>
  <si>
    <t>1 этап (расселение в период 2014-2024 годов)</t>
  </si>
  <si>
    <t>2 этап (расселение в период 2017- 2024 годов)</t>
  </si>
  <si>
    <t>3 этап (2024 -2030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</si>
</sst>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9" fillId="3" borderId="16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64" fontId="5" fillId="3" borderId="17" xfId="0" applyNumberFormat="1" applyFont="1" applyFill="1" applyBorder="1" applyAlignment="1">
      <alignment horizontal="center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5" fontId="5" fillId="4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3" borderId="20" xfId="0" applyFill="1" applyBorder="1" applyAlignment="1">
      <alignment vertical="top"/>
    </xf>
    <xf numFmtId="0" fontId="0" fillId="3" borderId="16" xfId="0" applyFill="1" applyBorder="1" applyAlignment="1">
      <alignment horizont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vertical="top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165" fontId="2" fillId="5" borderId="2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" fontId="2" fillId="5" borderId="2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top" wrapText="1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4" fontId="0" fillId="3" borderId="9" xfId="0" applyNumberFormat="1" applyFill="1" applyBorder="1" applyAlignment="1">
      <alignment horizontal="center"/>
    </xf>
    <xf numFmtId="0" fontId="0" fillId="2" borderId="0" xfId="0" applyFill="1" applyBorder="1"/>
    <xf numFmtId="0" fontId="6" fillId="0" borderId="2" xfId="0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9" fillId="3" borderId="17" xfId="0" applyNumberFormat="1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 vertical="center" wrapText="1"/>
    </xf>
    <xf numFmtId="165" fontId="14" fillId="4" borderId="9" xfId="0" applyNumberFormat="1" applyFont="1" applyFill="1" applyBorder="1" applyAlignment="1">
      <alignment horizontal="center" vertical="center" wrapText="1"/>
    </xf>
    <xf numFmtId="165" fontId="14" fillId="4" borderId="8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2" borderId="10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1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22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view="pageBreakPreview" topLeftCell="B1" zoomScale="77" zoomScaleNormal="100" zoomScaleSheetLayoutView="77" workbookViewId="0">
      <selection activeCell="B1" sqref="B1"/>
    </sheetView>
  </sheetViews>
  <sheetFormatPr defaultRowHeight="15" x14ac:dyDescent="0.25"/>
  <cols>
    <col min="1" max="2" width="26.7109375" customWidth="1"/>
    <col min="3" max="3" width="16" customWidth="1"/>
    <col min="4" max="4" width="10.42578125" customWidth="1"/>
    <col min="5" max="5" width="16" customWidth="1"/>
    <col min="6" max="6" width="15.28515625" customWidth="1"/>
    <col min="7" max="7" width="16" customWidth="1"/>
    <col min="8" max="8" width="48.42578125" customWidth="1"/>
    <col min="9" max="9" width="9.140625" hidden="1" customWidth="1"/>
  </cols>
  <sheetData>
    <row r="1" spans="1:8" x14ac:dyDescent="0.25">
      <c r="B1" s="4" t="s">
        <v>175</v>
      </c>
    </row>
    <row r="3" spans="1:8" ht="45.75" thickBot="1" x14ac:dyDescent="0.3">
      <c r="A3" s="93" t="s">
        <v>3</v>
      </c>
      <c r="B3" s="93" t="s">
        <v>5</v>
      </c>
      <c r="C3" s="93" t="s">
        <v>135</v>
      </c>
      <c r="D3" s="93" t="s">
        <v>0</v>
      </c>
      <c r="E3" s="93" t="s">
        <v>1</v>
      </c>
      <c r="F3" s="94" t="s">
        <v>2</v>
      </c>
      <c r="G3" s="3" t="s">
        <v>131</v>
      </c>
      <c r="H3" s="13" t="s">
        <v>130</v>
      </c>
    </row>
    <row r="4" spans="1:8" s="1" customFormat="1" ht="23.25" customHeight="1" thickBot="1" x14ac:dyDescent="0.3">
      <c r="A4" s="29" t="s">
        <v>34</v>
      </c>
      <c r="B4" s="29"/>
      <c r="C4" s="95"/>
      <c r="D4" s="190">
        <v>11</v>
      </c>
      <c r="E4" s="191">
        <f>SUM(E5:E15)</f>
        <v>429.7</v>
      </c>
      <c r="F4" s="191"/>
      <c r="G4" s="192">
        <f>SUM(G5:G15)</f>
        <v>473.8</v>
      </c>
      <c r="H4" s="31"/>
    </row>
    <row r="5" spans="1:8" ht="15.75" thickBot="1" x14ac:dyDescent="0.3">
      <c r="A5" s="181" t="s">
        <v>24</v>
      </c>
      <c r="B5" s="182" t="s">
        <v>25</v>
      </c>
      <c r="C5" s="25"/>
      <c r="D5" s="168" t="s">
        <v>139</v>
      </c>
      <c r="E5" s="25">
        <v>17.100000000000001</v>
      </c>
      <c r="F5" s="19">
        <v>1</v>
      </c>
      <c r="G5" s="25">
        <v>28</v>
      </c>
      <c r="H5" s="158"/>
    </row>
    <row r="6" spans="1:8" ht="15.75" thickBot="1" x14ac:dyDescent="0.3">
      <c r="A6" s="159" t="s">
        <v>31</v>
      </c>
      <c r="B6" s="160" t="s">
        <v>32</v>
      </c>
      <c r="C6" s="161" t="s">
        <v>132</v>
      </c>
      <c r="D6" s="162">
        <v>2</v>
      </c>
      <c r="E6" s="161">
        <v>33.4</v>
      </c>
      <c r="F6" s="162">
        <v>1</v>
      </c>
      <c r="G6" s="161">
        <v>33.4</v>
      </c>
      <c r="H6" s="162"/>
    </row>
    <row r="7" spans="1:8" ht="15.75" customHeight="1" thickBot="1" x14ac:dyDescent="0.3">
      <c r="A7" s="169" t="s">
        <v>28</v>
      </c>
      <c r="B7" s="170" t="s">
        <v>29</v>
      </c>
      <c r="C7" s="157"/>
      <c r="D7" s="162">
        <v>3</v>
      </c>
      <c r="E7" s="157">
        <v>38.299999999999997</v>
      </c>
      <c r="F7" s="162">
        <v>2</v>
      </c>
      <c r="G7" s="157">
        <v>44</v>
      </c>
      <c r="H7" s="162"/>
    </row>
    <row r="8" spans="1:8" ht="15.75" customHeight="1" x14ac:dyDescent="0.25">
      <c r="A8" s="209" t="s">
        <v>26</v>
      </c>
      <c r="B8" s="211" t="s">
        <v>27</v>
      </c>
      <c r="C8" s="164"/>
      <c r="D8" s="35">
        <v>1</v>
      </c>
      <c r="E8" s="45">
        <v>51.1</v>
      </c>
      <c r="F8" s="35">
        <v>2</v>
      </c>
      <c r="G8" s="45">
        <v>51.1</v>
      </c>
      <c r="H8" s="163"/>
    </row>
    <row r="9" spans="1:8" ht="15.75" customHeight="1" thickBot="1" x14ac:dyDescent="0.3">
      <c r="A9" s="210"/>
      <c r="B9" s="212"/>
      <c r="C9" s="165"/>
      <c r="D9" s="23">
        <v>3</v>
      </c>
      <c r="E9" s="42">
        <v>44.5</v>
      </c>
      <c r="F9" s="23">
        <v>3</v>
      </c>
      <c r="G9" s="42">
        <v>56</v>
      </c>
      <c r="H9" s="158"/>
    </row>
    <row r="10" spans="1:8" ht="15.75" customHeight="1" x14ac:dyDescent="0.25">
      <c r="A10" s="205" t="s">
        <v>33</v>
      </c>
      <c r="B10" s="207" t="s">
        <v>27</v>
      </c>
      <c r="C10" s="103"/>
      <c r="D10" s="98">
        <v>1</v>
      </c>
      <c r="E10" s="103">
        <v>33.5</v>
      </c>
      <c r="F10" s="38">
        <v>1</v>
      </c>
      <c r="G10" s="103">
        <v>33.5</v>
      </c>
      <c r="H10" s="38"/>
    </row>
    <row r="11" spans="1:8" ht="15.75" customHeight="1" x14ac:dyDescent="0.25">
      <c r="A11" s="206"/>
      <c r="B11" s="208"/>
      <c r="C11" s="166"/>
      <c r="D11" s="171">
        <v>2</v>
      </c>
      <c r="E11" s="101">
        <v>33.4</v>
      </c>
      <c r="F11" s="19">
        <v>1</v>
      </c>
      <c r="G11" s="101">
        <v>33.4</v>
      </c>
      <c r="H11" s="158"/>
    </row>
    <row r="12" spans="1:8" ht="15.75" customHeight="1" x14ac:dyDescent="0.25">
      <c r="A12" s="206"/>
      <c r="B12" s="208"/>
      <c r="C12" s="100"/>
      <c r="D12" s="172">
        <v>3</v>
      </c>
      <c r="E12" s="173">
        <v>33.5</v>
      </c>
      <c r="F12" s="174">
        <v>1</v>
      </c>
      <c r="G12" s="173">
        <v>33.5</v>
      </c>
      <c r="H12" s="167"/>
    </row>
    <row r="13" spans="1:8" ht="18.75" customHeight="1" thickBot="1" x14ac:dyDescent="0.3">
      <c r="A13" s="206"/>
      <c r="B13" s="208"/>
      <c r="C13" s="183"/>
      <c r="D13" s="184" t="s">
        <v>140</v>
      </c>
      <c r="E13" s="183">
        <v>12</v>
      </c>
      <c r="F13" s="23">
        <v>1</v>
      </c>
      <c r="G13" s="183">
        <v>28</v>
      </c>
      <c r="H13" s="23"/>
    </row>
    <row r="14" spans="1:8" x14ac:dyDescent="0.25">
      <c r="A14" s="213" t="s">
        <v>30</v>
      </c>
      <c r="B14" s="207" t="s">
        <v>27</v>
      </c>
      <c r="C14" s="99"/>
      <c r="D14" s="33">
        <v>1</v>
      </c>
      <c r="E14" s="193">
        <v>65.599999999999994</v>
      </c>
      <c r="F14" s="46">
        <v>3</v>
      </c>
      <c r="G14" s="193">
        <v>65.599999999999994</v>
      </c>
      <c r="H14" s="33"/>
    </row>
    <row r="15" spans="1:8" ht="15.75" thickBot="1" x14ac:dyDescent="0.3">
      <c r="A15" s="214"/>
      <c r="B15" s="215"/>
      <c r="C15" s="102"/>
      <c r="D15" s="21">
        <v>3</v>
      </c>
      <c r="E15" s="102">
        <v>67.3</v>
      </c>
      <c r="F15" s="21">
        <v>3</v>
      </c>
      <c r="G15" s="102">
        <v>67.3</v>
      </c>
      <c r="H15" s="21"/>
    </row>
    <row r="16" spans="1:8" s="1" customFormat="1" ht="23.25" customHeight="1" thickBot="1" x14ac:dyDescent="0.3">
      <c r="A16" s="29" t="s">
        <v>48</v>
      </c>
      <c r="B16" s="29"/>
      <c r="C16" s="31"/>
      <c r="D16" s="30">
        <v>7</v>
      </c>
      <c r="E16" s="31">
        <f>SUM(E17:E23)</f>
        <v>183.20000000000002</v>
      </c>
      <c r="F16" s="31"/>
      <c r="G16" s="31">
        <f>SUM(G17:G23)</f>
        <v>227</v>
      </c>
      <c r="H16" s="31"/>
    </row>
    <row r="17" spans="1:8" ht="15" customHeight="1" x14ac:dyDescent="0.25">
      <c r="A17" s="203" t="s">
        <v>45</v>
      </c>
      <c r="B17" s="203" t="s">
        <v>27</v>
      </c>
      <c r="C17" s="46"/>
      <c r="D17" s="46">
        <v>1</v>
      </c>
      <c r="E17" s="46">
        <v>43</v>
      </c>
      <c r="F17" s="46">
        <v>2</v>
      </c>
      <c r="G17" s="46">
        <v>43</v>
      </c>
      <c r="H17" s="46"/>
    </row>
    <row r="18" spans="1:8" ht="15.75" thickBot="1" x14ac:dyDescent="0.3">
      <c r="A18" s="204"/>
      <c r="B18" s="204"/>
      <c r="C18" s="48"/>
      <c r="D18" s="47">
        <v>2</v>
      </c>
      <c r="E18" s="48">
        <v>41.7</v>
      </c>
      <c r="F18" s="47">
        <v>2</v>
      </c>
      <c r="G18" s="48">
        <v>44</v>
      </c>
      <c r="H18" s="47"/>
    </row>
    <row r="19" spans="1:8" ht="21" customHeight="1" x14ac:dyDescent="0.25">
      <c r="A19" s="216" t="s">
        <v>46</v>
      </c>
      <c r="B19" s="203" t="s">
        <v>27</v>
      </c>
      <c r="C19" s="52"/>
      <c r="D19" s="51">
        <v>1</v>
      </c>
      <c r="E19" s="52">
        <v>19.600000000000001</v>
      </c>
      <c r="F19" s="51">
        <v>1</v>
      </c>
      <c r="G19" s="52">
        <v>28</v>
      </c>
      <c r="H19" s="51"/>
    </row>
    <row r="20" spans="1:8" ht="21" customHeight="1" x14ac:dyDescent="0.25">
      <c r="A20" s="217"/>
      <c r="B20" s="219"/>
      <c r="C20" s="27"/>
      <c r="D20" s="26">
        <v>2</v>
      </c>
      <c r="E20" s="27">
        <v>19.7</v>
      </c>
      <c r="F20" s="26">
        <v>1</v>
      </c>
      <c r="G20" s="27">
        <v>28</v>
      </c>
      <c r="H20" s="26"/>
    </row>
    <row r="21" spans="1:8" ht="21" customHeight="1" thickBot="1" x14ac:dyDescent="0.3">
      <c r="A21" s="218"/>
      <c r="B21" s="204"/>
      <c r="C21" s="48"/>
      <c r="D21" s="47">
        <v>4</v>
      </c>
      <c r="E21" s="48">
        <v>19.899999999999999</v>
      </c>
      <c r="F21" s="47">
        <v>1</v>
      </c>
      <c r="G21" s="48">
        <v>28</v>
      </c>
      <c r="H21" s="47"/>
    </row>
    <row r="22" spans="1:8" ht="15" customHeight="1" x14ac:dyDescent="0.25">
      <c r="A22" s="203" t="s">
        <v>47</v>
      </c>
      <c r="B22" s="203" t="s">
        <v>27</v>
      </c>
      <c r="C22" s="53"/>
      <c r="D22" s="26">
        <v>3</v>
      </c>
      <c r="E22" s="53">
        <v>19.899999999999999</v>
      </c>
      <c r="F22" s="50">
        <v>1</v>
      </c>
      <c r="G22" s="53">
        <v>28</v>
      </c>
      <c r="H22" s="50"/>
    </row>
    <row r="23" spans="1:8" ht="15.75" thickBot="1" x14ac:dyDescent="0.3">
      <c r="A23" s="204"/>
      <c r="B23" s="204"/>
      <c r="C23" s="54"/>
      <c r="D23" s="47">
        <v>4</v>
      </c>
      <c r="E23" s="54">
        <v>19.399999999999999</v>
      </c>
      <c r="F23" s="49">
        <v>1</v>
      </c>
      <c r="G23" s="54">
        <v>28</v>
      </c>
      <c r="H23" s="49"/>
    </row>
    <row r="24" spans="1:8" s="1" customFormat="1" ht="23.25" customHeight="1" thickBot="1" x14ac:dyDescent="0.3">
      <c r="A24" s="29" t="s">
        <v>54</v>
      </c>
      <c r="B24" s="29"/>
      <c r="C24" s="31"/>
      <c r="D24" s="30">
        <v>9</v>
      </c>
      <c r="E24" s="31">
        <f>SUM(E25:E33)</f>
        <v>424.50000000000006</v>
      </c>
      <c r="F24" s="31"/>
      <c r="G24" s="31">
        <f>SUM(G25:G33)</f>
        <v>452.50000000000006</v>
      </c>
      <c r="H24" s="95"/>
    </row>
    <row r="25" spans="1:8" ht="15" customHeight="1" x14ac:dyDescent="0.25">
      <c r="A25" s="203" t="s">
        <v>50</v>
      </c>
      <c r="B25" s="203" t="s">
        <v>27</v>
      </c>
      <c r="C25" s="56"/>
      <c r="D25" s="26">
        <v>1</v>
      </c>
      <c r="E25" s="56">
        <f>2+6.2+1.6+1.7+9+17.1+3.8+1.8+14+14.3</f>
        <v>71.5</v>
      </c>
      <c r="F25" s="26">
        <v>3</v>
      </c>
      <c r="G25" s="56">
        <f>2+6.2+1.6+1.7+9+17.1+3.8+1.8+14+14.3</f>
        <v>71.5</v>
      </c>
      <c r="H25" s="26"/>
    </row>
    <row r="26" spans="1:8" ht="15.75" thickBot="1" x14ac:dyDescent="0.3">
      <c r="A26" s="204"/>
      <c r="B26" s="204"/>
      <c r="C26" s="57"/>
      <c r="D26" s="47">
        <v>2</v>
      </c>
      <c r="E26" s="57">
        <f>3.2+2+3.7+8.2+8.8+6.9+4.1+14</f>
        <v>50.900000000000006</v>
      </c>
      <c r="F26" s="47">
        <v>3</v>
      </c>
      <c r="G26" s="57">
        <v>56</v>
      </c>
      <c r="H26" s="47"/>
    </row>
    <row r="27" spans="1:8" ht="15" customHeight="1" x14ac:dyDescent="0.25">
      <c r="A27" s="203" t="s">
        <v>51</v>
      </c>
      <c r="B27" s="203" t="s">
        <v>27</v>
      </c>
      <c r="C27" s="56"/>
      <c r="D27" s="26">
        <v>1</v>
      </c>
      <c r="E27" s="56">
        <v>58.8</v>
      </c>
      <c r="F27" s="26">
        <v>2</v>
      </c>
      <c r="G27" s="56">
        <v>58.8</v>
      </c>
      <c r="H27" s="26"/>
    </row>
    <row r="28" spans="1:8" ht="15.75" thickBot="1" x14ac:dyDescent="0.3">
      <c r="A28" s="204"/>
      <c r="B28" s="204"/>
      <c r="C28" s="57"/>
      <c r="D28" s="47">
        <v>2</v>
      </c>
      <c r="E28" s="57">
        <v>59.4</v>
      </c>
      <c r="F28" s="47">
        <v>2</v>
      </c>
      <c r="G28" s="57">
        <v>59.4</v>
      </c>
      <c r="H28" s="47"/>
    </row>
    <row r="29" spans="1:8" x14ac:dyDescent="0.25">
      <c r="A29" s="229" t="s">
        <v>52</v>
      </c>
      <c r="B29" s="219" t="s">
        <v>27</v>
      </c>
      <c r="C29" s="56"/>
      <c r="D29" s="26">
        <v>1</v>
      </c>
      <c r="E29" s="56">
        <f>6.5+7.6+18.3</f>
        <v>32.4</v>
      </c>
      <c r="F29" s="26">
        <v>1</v>
      </c>
      <c r="G29" s="56">
        <f>6.5+7.6+18.3</f>
        <v>32.4</v>
      </c>
      <c r="H29" s="26"/>
    </row>
    <row r="30" spans="1:8" x14ac:dyDescent="0.25">
      <c r="A30" s="230"/>
      <c r="B30" s="224"/>
      <c r="C30" s="56"/>
      <c r="D30" s="26">
        <v>2</v>
      </c>
      <c r="E30" s="56">
        <f>5.5+9.5+19.1</f>
        <v>34.1</v>
      </c>
      <c r="F30" s="26">
        <v>1</v>
      </c>
      <c r="G30" s="56">
        <f>5.5+9.5+19.1</f>
        <v>34.1</v>
      </c>
      <c r="H30" s="26"/>
    </row>
    <row r="31" spans="1:8" x14ac:dyDescent="0.25">
      <c r="A31" s="230"/>
      <c r="B31" s="224"/>
      <c r="C31" s="56"/>
      <c r="D31" s="26">
        <v>3</v>
      </c>
      <c r="E31" s="56">
        <f>2.4+11.7+12.1+6.9</f>
        <v>33.1</v>
      </c>
      <c r="F31" s="26">
        <v>2</v>
      </c>
      <c r="G31" s="56">
        <v>44</v>
      </c>
      <c r="H31" s="26"/>
    </row>
    <row r="32" spans="1:8" ht="15.75" thickBot="1" x14ac:dyDescent="0.3">
      <c r="A32" s="231"/>
      <c r="B32" s="222"/>
      <c r="C32" s="57"/>
      <c r="D32" s="47">
        <v>4</v>
      </c>
      <c r="E32" s="57">
        <f>6.5+7.1+11.9+6.5</f>
        <v>32</v>
      </c>
      <c r="F32" s="47">
        <v>2</v>
      </c>
      <c r="G32" s="57">
        <v>44</v>
      </c>
      <c r="H32" s="47"/>
    </row>
    <row r="33" spans="1:8" ht="45.75" customHeight="1" thickBot="1" x14ac:dyDescent="0.3">
      <c r="A33" s="28" t="s">
        <v>53</v>
      </c>
      <c r="B33" s="28" t="s">
        <v>27</v>
      </c>
      <c r="C33" s="62"/>
      <c r="D33" s="61">
        <v>1</v>
      </c>
      <c r="E33" s="62">
        <v>52.3</v>
      </c>
      <c r="F33" s="61">
        <v>2</v>
      </c>
      <c r="G33" s="62">
        <v>52.3</v>
      </c>
      <c r="H33" s="61"/>
    </row>
    <row r="34" spans="1:8" s="1" customFormat="1" ht="39.75" customHeight="1" thickBot="1" x14ac:dyDescent="0.3">
      <c r="A34" s="29" t="s">
        <v>81</v>
      </c>
      <c r="B34" s="29"/>
      <c r="C34" s="31"/>
      <c r="D34" s="30">
        <v>33</v>
      </c>
      <c r="E34" s="31">
        <f>SUM(E35:E67)</f>
        <v>1033.0999999999999</v>
      </c>
      <c r="F34" s="31"/>
      <c r="G34" s="31">
        <f>SUM(G35:G67)</f>
        <v>1205</v>
      </c>
      <c r="H34" s="31"/>
    </row>
    <row r="35" spans="1:8" ht="15" customHeight="1" x14ac:dyDescent="0.25">
      <c r="A35" s="203" t="s">
        <v>55</v>
      </c>
      <c r="B35" s="203" t="s">
        <v>56</v>
      </c>
      <c r="C35" s="64"/>
      <c r="D35" s="63">
        <v>1</v>
      </c>
      <c r="E35" s="64">
        <v>71.900000000000006</v>
      </c>
      <c r="F35" s="63">
        <v>3</v>
      </c>
      <c r="G35" s="64">
        <v>71.900000000000006</v>
      </c>
      <c r="H35" s="63"/>
    </row>
    <row r="36" spans="1:8" ht="15.75" thickBot="1" x14ac:dyDescent="0.3">
      <c r="A36" s="204"/>
      <c r="B36" s="204"/>
      <c r="C36" s="66"/>
      <c r="D36" s="65">
        <v>2</v>
      </c>
      <c r="E36" s="66">
        <v>68.900000000000006</v>
      </c>
      <c r="F36" s="65">
        <v>3</v>
      </c>
      <c r="G36" s="66">
        <v>68.900000000000006</v>
      </c>
      <c r="H36" s="65"/>
    </row>
    <row r="37" spans="1:8" ht="15" customHeight="1" x14ac:dyDescent="0.25">
      <c r="A37" s="203" t="s">
        <v>57</v>
      </c>
      <c r="B37" s="203" t="s">
        <v>58</v>
      </c>
      <c r="C37" s="68"/>
      <c r="D37" s="24">
        <v>1</v>
      </c>
      <c r="E37" s="68">
        <v>19</v>
      </c>
      <c r="F37" s="24">
        <v>1</v>
      </c>
      <c r="G37" s="68">
        <v>28</v>
      </c>
      <c r="H37" s="24"/>
    </row>
    <row r="38" spans="1:8" ht="15.75" thickBot="1" x14ac:dyDescent="0.3">
      <c r="A38" s="204"/>
      <c r="B38" s="204"/>
      <c r="C38" s="70"/>
      <c r="D38" s="20">
        <v>2</v>
      </c>
      <c r="E38" s="70">
        <v>19.3</v>
      </c>
      <c r="F38" s="20">
        <v>1</v>
      </c>
      <c r="G38" s="70">
        <v>28</v>
      </c>
      <c r="H38" s="20"/>
    </row>
    <row r="39" spans="1:8" x14ac:dyDescent="0.25">
      <c r="A39" s="228" t="s">
        <v>59</v>
      </c>
      <c r="B39" s="219" t="s">
        <v>60</v>
      </c>
      <c r="C39" s="68"/>
      <c r="D39" s="24">
        <v>1</v>
      </c>
      <c r="E39" s="68">
        <v>19.399999999999999</v>
      </c>
      <c r="F39" s="24">
        <v>1</v>
      </c>
      <c r="G39" s="68">
        <v>28</v>
      </c>
      <c r="H39" s="24"/>
    </row>
    <row r="40" spans="1:8" x14ac:dyDescent="0.25">
      <c r="A40" s="223"/>
      <c r="B40" s="224"/>
      <c r="C40" s="72"/>
      <c r="D40" s="71">
        <v>2</v>
      </c>
      <c r="E40" s="72">
        <v>19.2</v>
      </c>
      <c r="F40" s="71">
        <v>1</v>
      </c>
      <c r="G40" s="72">
        <v>28</v>
      </c>
      <c r="H40" s="71"/>
    </row>
    <row r="41" spans="1:8" ht="15.75" thickBot="1" x14ac:dyDescent="0.3">
      <c r="A41" s="223"/>
      <c r="B41" s="224"/>
      <c r="C41" s="70"/>
      <c r="D41" s="20">
        <v>3</v>
      </c>
      <c r="E41" s="70">
        <v>19.100000000000001</v>
      </c>
      <c r="F41" s="20">
        <v>1</v>
      </c>
      <c r="G41" s="70">
        <v>28</v>
      </c>
      <c r="H41" s="20"/>
    </row>
    <row r="42" spans="1:8" ht="15" customHeight="1" x14ac:dyDescent="0.25">
      <c r="A42" s="203" t="s">
        <v>61</v>
      </c>
      <c r="B42" s="203" t="s">
        <v>62</v>
      </c>
      <c r="C42" s="68"/>
      <c r="D42" s="24">
        <v>1</v>
      </c>
      <c r="E42" s="68">
        <v>47.8</v>
      </c>
      <c r="F42" s="24">
        <v>3</v>
      </c>
      <c r="G42" s="68">
        <v>56</v>
      </c>
      <c r="H42" s="24"/>
    </row>
    <row r="43" spans="1:8" ht="15.75" thickBot="1" x14ac:dyDescent="0.3">
      <c r="A43" s="204"/>
      <c r="B43" s="204"/>
      <c r="C43" s="70"/>
      <c r="D43" s="20">
        <v>2</v>
      </c>
      <c r="E43" s="70">
        <v>47.7</v>
      </c>
      <c r="F43" s="20">
        <v>3</v>
      </c>
      <c r="G43" s="70">
        <v>56</v>
      </c>
      <c r="H43" s="20"/>
    </row>
    <row r="44" spans="1:8" x14ac:dyDescent="0.25">
      <c r="A44" s="220" t="s">
        <v>63</v>
      </c>
      <c r="B44" s="203" t="s">
        <v>64</v>
      </c>
      <c r="C44" s="75"/>
      <c r="D44" s="105" t="s">
        <v>141</v>
      </c>
      <c r="E44" s="75">
        <v>28.5</v>
      </c>
      <c r="F44" s="67">
        <v>1</v>
      </c>
      <c r="G44" s="75">
        <v>29</v>
      </c>
      <c r="H44" s="67"/>
    </row>
    <row r="45" spans="1:8" x14ac:dyDescent="0.25">
      <c r="A45" s="223"/>
      <c r="B45" s="224"/>
      <c r="C45" s="72"/>
      <c r="D45" s="106" t="s">
        <v>142</v>
      </c>
      <c r="E45" s="72">
        <v>27.3</v>
      </c>
      <c r="F45" s="71">
        <v>1</v>
      </c>
      <c r="G45" s="72">
        <v>28</v>
      </c>
      <c r="H45" s="71"/>
    </row>
    <row r="46" spans="1:8" ht="15.75" thickBot="1" x14ac:dyDescent="0.3">
      <c r="A46" s="221"/>
      <c r="B46" s="222"/>
      <c r="C46" s="70"/>
      <c r="D46" s="20">
        <v>2</v>
      </c>
      <c r="E46" s="70">
        <v>26.2</v>
      </c>
      <c r="F46" s="20">
        <v>1</v>
      </c>
      <c r="G46" s="70">
        <v>28</v>
      </c>
      <c r="H46" s="20"/>
    </row>
    <row r="47" spans="1:8" x14ac:dyDescent="0.25">
      <c r="A47" s="220" t="s">
        <v>65</v>
      </c>
      <c r="B47" s="203" t="s">
        <v>66</v>
      </c>
      <c r="C47" s="69"/>
      <c r="D47" s="15">
        <v>1</v>
      </c>
      <c r="E47" s="69">
        <v>29.2</v>
      </c>
      <c r="F47" s="15">
        <v>1</v>
      </c>
      <c r="G47" s="69">
        <v>29.2</v>
      </c>
      <c r="H47" s="15"/>
    </row>
    <row r="48" spans="1:8" x14ac:dyDescent="0.25">
      <c r="A48" s="223"/>
      <c r="B48" s="224"/>
      <c r="C48" s="72"/>
      <c r="D48" s="71">
        <v>2</v>
      </c>
      <c r="E48" s="72">
        <v>31.3</v>
      </c>
      <c r="F48" s="71">
        <v>1</v>
      </c>
      <c r="G48" s="72">
        <v>31.3</v>
      </c>
      <c r="H48" s="71"/>
    </row>
    <row r="49" spans="1:8" ht="15.75" thickBot="1" x14ac:dyDescent="0.3">
      <c r="A49" s="221"/>
      <c r="B49" s="222"/>
      <c r="C49" s="70"/>
      <c r="D49" s="20">
        <v>3</v>
      </c>
      <c r="E49" s="70">
        <v>31.4</v>
      </c>
      <c r="F49" s="20">
        <v>1</v>
      </c>
      <c r="G49" s="70">
        <v>31.4</v>
      </c>
      <c r="H49" s="20"/>
    </row>
    <row r="50" spans="1:8" x14ac:dyDescent="0.25">
      <c r="A50" s="220" t="s">
        <v>67</v>
      </c>
      <c r="B50" s="203" t="s">
        <v>68</v>
      </c>
      <c r="C50" s="69"/>
      <c r="D50" s="15">
        <v>1</v>
      </c>
      <c r="E50" s="69">
        <v>38.9</v>
      </c>
      <c r="F50" s="15">
        <v>1</v>
      </c>
      <c r="G50" s="69">
        <v>38.9</v>
      </c>
      <c r="H50" s="15"/>
    </row>
    <row r="51" spans="1:8" x14ac:dyDescent="0.25">
      <c r="A51" s="228"/>
      <c r="B51" s="219"/>
      <c r="C51" s="72"/>
      <c r="D51" s="71">
        <v>2</v>
      </c>
      <c r="E51" s="72">
        <v>25</v>
      </c>
      <c r="F51" s="71">
        <v>1</v>
      </c>
      <c r="G51" s="72">
        <v>28</v>
      </c>
      <c r="H51" s="71"/>
    </row>
    <row r="52" spans="1:8" x14ac:dyDescent="0.25">
      <c r="A52" s="223"/>
      <c r="B52" s="224"/>
      <c r="C52" s="16"/>
      <c r="D52" s="15">
        <v>3</v>
      </c>
      <c r="E52" s="16">
        <v>36.4</v>
      </c>
      <c r="F52" s="15">
        <v>1</v>
      </c>
      <c r="G52" s="16">
        <v>36.4</v>
      </c>
      <c r="H52" s="15"/>
    </row>
    <row r="53" spans="1:8" ht="15.75" thickBot="1" x14ac:dyDescent="0.3">
      <c r="A53" s="221"/>
      <c r="B53" s="222"/>
      <c r="C53" s="70"/>
      <c r="D53" s="73">
        <v>4</v>
      </c>
      <c r="E53" s="70">
        <v>24.5</v>
      </c>
      <c r="F53" s="74">
        <v>1</v>
      </c>
      <c r="G53" s="70">
        <v>28</v>
      </c>
      <c r="H53" s="74"/>
    </row>
    <row r="54" spans="1:8" x14ac:dyDescent="0.25">
      <c r="A54" s="220" t="s">
        <v>69</v>
      </c>
      <c r="B54" s="203" t="s">
        <v>70</v>
      </c>
      <c r="C54" s="69"/>
      <c r="D54" s="15">
        <v>1</v>
      </c>
      <c r="E54" s="69">
        <v>38</v>
      </c>
      <c r="F54" s="15">
        <v>2</v>
      </c>
      <c r="G54" s="69">
        <v>44</v>
      </c>
      <c r="H54" s="15"/>
    </row>
    <row r="55" spans="1:8" ht="15.75" thickBot="1" x14ac:dyDescent="0.3">
      <c r="A55" s="221"/>
      <c r="B55" s="222"/>
      <c r="C55" s="70"/>
      <c r="D55" s="20">
        <v>2</v>
      </c>
      <c r="E55" s="70">
        <v>36.9</v>
      </c>
      <c r="F55" s="20">
        <v>2</v>
      </c>
      <c r="G55" s="70">
        <v>44</v>
      </c>
      <c r="H55" s="20"/>
    </row>
    <row r="56" spans="1:8" x14ac:dyDescent="0.25">
      <c r="A56" s="220" t="s">
        <v>71</v>
      </c>
      <c r="B56" s="203" t="s">
        <v>72</v>
      </c>
      <c r="C56" s="69"/>
      <c r="D56" s="15">
        <v>1</v>
      </c>
      <c r="E56" s="69">
        <v>35.299999999999997</v>
      </c>
      <c r="F56" s="15">
        <v>2</v>
      </c>
      <c r="G56" s="69">
        <v>44</v>
      </c>
      <c r="H56" s="15"/>
    </row>
    <row r="57" spans="1:8" ht="15.75" thickBot="1" x14ac:dyDescent="0.3">
      <c r="A57" s="221"/>
      <c r="B57" s="222"/>
      <c r="C57" s="70"/>
      <c r="D57" s="20">
        <v>2</v>
      </c>
      <c r="E57" s="70">
        <v>35.299999999999997</v>
      </c>
      <c r="F57" s="20">
        <v>2</v>
      </c>
      <c r="G57" s="70">
        <v>44</v>
      </c>
      <c r="H57" s="20"/>
    </row>
    <row r="58" spans="1:8" x14ac:dyDescent="0.25">
      <c r="A58" s="220" t="s">
        <v>73</v>
      </c>
      <c r="B58" s="203" t="s">
        <v>74</v>
      </c>
      <c r="C58" s="69"/>
      <c r="D58" s="15">
        <v>1</v>
      </c>
      <c r="E58" s="69">
        <v>19.100000000000001</v>
      </c>
      <c r="F58" s="15">
        <v>1</v>
      </c>
      <c r="G58" s="69">
        <v>28</v>
      </c>
      <c r="H58" s="15"/>
    </row>
    <row r="59" spans="1:8" ht="15.75" thickBot="1" x14ac:dyDescent="0.3">
      <c r="A59" s="221"/>
      <c r="B59" s="222"/>
      <c r="C59" s="70"/>
      <c r="D59" s="20">
        <v>2</v>
      </c>
      <c r="E59" s="70">
        <v>19.2</v>
      </c>
      <c r="F59" s="20">
        <v>1</v>
      </c>
      <c r="G59" s="70">
        <v>28</v>
      </c>
      <c r="H59" s="20"/>
    </row>
    <row r="60" spans="1:8" x14ac:dyDescent="0.25">
      <c r="A60" s="220" t="s">
        <v>75</v>
      </c>
      <c r="B60" s="203" t="s">
        <v>76</v>
      </c>
      <c r="C60" s="69"/>
      <c r="D60" s="15">
        <v>1</v>
      </c>
      <c r="E60" s="69">
        <v>20.5</v>
      </c>
      <c r="F60" s="15">
        <v>1</v>
      </c>
      <c r="G60" s="69">
        <v>28</v>
      </c>
      <c r="H60" s="15"/>
    </row>
    <row r="61" spans="1:8" x14ac:dyDescent="0.25">
      <c r="A61" s="223"/>
      <c r="B61" s="224"/>
      <c r="C61" s="72"/>
      <c r="D61" s="71">
        <v>2</v>
      </c>
      <c r="E61" s="72">
        <v>20.5</v>
      </c>
      <c r="F61" s="71">
        <v>1</v>
      </c>
      <c r="G61" s="72">
        <v>28</v>
      </c>
      <c r="H61" s="71"/>
    </row>
    <row r="62" spans="1:8" ht="15.75" thickBot="1" x14ac:dyDescent="0.3">
      <c r="A62" s="221"/>
      <c r="B62" s="222"/>
      <c r="C62" s="70"/>
      <c r="D62" s="20">
        <v>3</v>
      </c>
      <c r="E62" s="70">
        <v>42.3</v>
      </c>
      <c r="F62" s="20">
        <v>2</v>
      </c>
      <c r="G62" s="70">
        <v>44</v>
      </c>
      <c r="H62" s="20"/>
    </row>
    <row r="63" spans="1:8" x14ac:dyDescent="0.25">
      <c r="A63" s="220" t="s">
        <v>77</v>
      </c>
      <c r="B63" s="203" t="s">
        <v>78</v>
      </c>
      <c r="C63" s="69"/>
      <c r="D63" s="15">
        <v>1</v>
      </c>
      <c r="E63" s="69">
        <v>39.799999999999997</v>
      </c>
      <c r="F63" s="15">
        <v>2</v>
      </c>
      <c r="G63" s="69">
        <v>44</v>
      </c>
      <c r="H63" s="15"/>
    </row>
    <row r="64" spans="1:8" ht="15.75" thickBot="1" x14ac:dyDescent="0.3">
      <c r="A64" s="225"/>
      <c r="B64" s="224"/>
      <c r="C64" s="70"/>
      <c r="D64" s="20">
        <v>2</v>
      </c>
      <c r="E64" s="70">
        <v>38.1</v>
      </c>
      <c r="F64" s="20">
        <v>2</v>
      </c>
      <c r="G64" s="70">
        <v>44</v>
      </c>
      <c r="H64" s="20"/>
    </row>
    <row r="65" spans="1:8" x14ac:dyDescent="0.25">
      <c r="A65" s="226" t="s">
        <v>79</v>
      </c>
      <c r="B65" s="227" t="s">
        <v>80</v>
      </c>
      <c r="C65" s="69"/>
      <c r="D65" s="15">
        <v>1</v>
      </c>
      <c r="E65" s="69">
        <v>19</v>
      </c>
      <c r="F65" s="15">
        <v>1</v>
      </c>
      <c r="G65" s="69">
        <v>28</v>
      </c>
      <c r="H65" s="15"/>
    </row>
    <row r="66" spans="1:8" x14ac:dyDescent="0.25">
      <c r="A66" s="223"/>
      <c r="B66" s="224"/>
      <c r="C66" s="72"/>
      <c r="D66" s="71">
        <v>3</v>
      </c>
      <c r="E66" s="72">
        <v>19.100000000000001</v>
      </c>
      <c r="F66" s="71">
        <v>1</v>
      </c>
      <c r="G66" s="72">
        <v>28</v>
      </c>
      <c r="H66" s="71"/>
    </row>
    <row r="67" spans="1:8" ht="15.75" thickBot="1" x14ac:dyDescent="0.3">
      <c r="A67" s="221"/>
      <c r="B67" s="222"/>
      <c r="C67" s="70"/>
      <c r="D67" s="20">
        <v>4</v>
      </c>
      <c r="E67" s="70">
        <v>19</v>
      </c>
      <c r="F67" s="20">
        <v>1</v>
      </c>
      <c r="G67" s="70">
        <v>28</v>
      </c>
      <c r="H67" s="20"/>
    </row>
    <row r="68" spans="1:8" s="1" customFormat="1" ht="29.25" customHeight="1" thickBot="1" x14ac:dyDescent="0.3">
      <c r="A68" s="96" t="s">
        <v>123</v>
      </c>
      <c r="B68" s="96"/>
      <c r="C68" s="31"/>
      <c r="D68" s="30">
        <v>5</v>
      </c>
      <c r="E68" s="31">
        <f>SUM(E69:E73)</f>
        <v>210.60000000000002</v>
      </c>
      <c r="F68" s="31"/>
      <c r="G68" s="31">
        <f>SUM(G69:G73)</f>
        <v>223.89999999999998</v>
      </c>
      <c r="H68" s="31"/>
    </row>
    <row r="69" spans="1:8" ht="15.75" thickBot="1" x14ac:dyDescent="0.3">
      <c r="A69" s="12" t="s">
        <v>120</v>
      </c>
      <c r="B69" s="12" t="s">
        <v>27</v>
      </c>
      <c r="C69" s="76"/>
      <c r="D69" s="61">
        <v>1</v>
      </c>
      <c r="E69" s="76">
        <v>22.5</v>
      </c>
      <c r="F69" s="61">
        <v>1</v>
      </c>
      <c r="G69" s="76">
        <v>28</v>
      </c>
      <c r="H69" s="61"/>
    </row>
    <row r="70" spans="1:8" ht="15" customHeight="1" x14ac:dyDescent="0.25">
      <c r="A70" s="220" t="s">
        <v>121</v>
      </c>
      <c r="B70" s="203" t="s">
        <v>136</v>
      </c>
      <c r="C70" s="78"/>
      <c r="D70" s="77">
        <v>1</v>
      </c>
      <c r="E70" s="78">
        <v>24.6</v>
      </c>
      <c r="F70" s="77">
        <v>1</v>
      </c>
      <c r="G70" s="78">
        <v>28</v>
      </c>
      <c r="H70" s="77"/>
    </row>
    <row r="71" spans="1:8" ht="15.75" thickBot="1" x14ac:dyDescent="0.3">
      <c r="A71" s="221"/>
      <c r="B71" s="222"/>
      <c r="C71" s="80"/>
      <c r="D71" s="79">
        <v>2</v>
      </c>
      <c r="E71" s="80">
        <v>23.6</v>
      </c>
      <c r="F71" s="79">
        <v>1</v>
      </c>
      <c r="G71" s="80">
        <v>28</v>
      </c>
      <c r="H71" s="79"/>
    </row>
    <row r="72" spans="1:8" x14ac:dyDescent="0.25">
      <c r="A72" s="220" t="s">
        <v>122</v>
      </c>
      <c r="B72" s="203" t="s">
        <v>27</v>
      </c>
      <c r="C72" s="81"/>
      <c r="D72" s="60">
        <v>1</v>
      </c>
      <c r="E72" s="81">
        <v>74.7</v>
      </c>
      <c r="F72" s="60">
        <v>4</v>
      </c>
      <c r="G72" s="81">
        <v>74.7</v>
      </c>
      <c r="H72" s="131"/>
    </row>
    <row r="73" spans="1:8" ht="15.75" thickBot="1" x14ac:dyDescent="0.3">
      <c r="A73" s="221"/>
      <c r="B73" s="222"/>
      <c r="C73" s="80"/>
      <c r="D73" s="79">
        <v>2</v>
      </c>
      <c r="E73" s="80">
        <v>65.2</v>
      </c>
      <c r="F73" s="79">
        <v>3</v>
      </c>
      <c r="G73" s="80">
        <v>65.2</v>
      </c>
      <c r="H73" s="130"/>
    </row>
    <row r="74" spans="1:8" s="1" customFormat="1" ht="28.5" customHeight="1" thickBot="1" x14ac:dyDescent="0.3">
      <c r="A74" s="29" t="s">
        <v>41</v>
      </c>
      <c r="B74" s="29"/>
      <c r="C74" s="95"/>
      <c r="D74" s="96">
        <v>2</v>
      </c>
      <c r="E74" s="95">
        <f>SUM(E75:E76)</f>
        <v>152.30000000000001</v>
      </c>
      <c r="F74" s="95"/>
      <c r="G74" s="95">
        <f>SUM(G75:G76)</f>
        <v>152.30000000000001</v>
      </c>
      <c r="H74" s="95"/>
    </row>
    <row r="75" spans="1:8" s="8" customFormat="1" ht="17.25" customHeight="1" x14ac:dyDescent="0.25">
      <c r="A75" s="203" t="s">
        <v>138</v>
      </c>
      <c r="B75" s="203"/>
      <c r="C75" s="97"/>
      <c r="D75" s="88">
        <v>1</v>
      </c>
      <c r="E75" s="89">
        <v>76.3</v>
      </c>
      <c r="F75" s="88">
        <v>3</v>
      </c>
      <c r="G75" s="89">
        <v>76.3</v>
      </c>
      <c r="H75" s="88"/>
    </row>
    <row r="76" spans="1:8" s="8" customFormat="1" ht="17.25" customHeight="1" thickBot="1" x14ac:dyDescent="0.3">
      <c r="A76" s="204"/>
      <c r="B76" s="204"/>
      <c r="C76" s="22"/>
      <c r="D76" s="21">
        <v>2</v>
      </c>
      <c r="E76" s="22">
        <v>76</v>
      </c>
      <c r="F76" s="23">
        <v>3</v>
      </c>
      <c r="G76" s="22">
        <v>76</v>
      </c>
      <c r="H76" s="23"/>
    </row>
    <row r="77" spans="1:8" s="1" customFormat="1" x14ac:dyDescent="0.25">
      <c r="A77" s="85" t="s">
        <v>4</v>
      </c>
      <c r="B77" s="90" t="s">
        <v>125</v>
      </c>
      <c r="C77" s="87"/>
      <c r="D77" s="87">
        <f>D4+D16+D24+D34+D68+D74</f>
        <v>67</v>
      </c>
      <c r="E77" s="129">
        <f>E4+E16+E24+E34+E68+E74</f>
        <v>2433.4</v>
      </c>
      <c r="F77" s="87"/>
      <c r="G77" s="129">
        <f>G4+G16+G24+G34+G68+G74</f>
        <v>2734.5000000000005</v>
      </c>
      <c r="H77" s="87"/>
    </row>
    <row r="78" spans="1:8" x14ac:dyDescent="0.25">
      <c r="C78" t="s">
        <v>133</v>
      </c>
    </row>
    <row r="79" spans="1:8" x14ac:dyDescent="0.25">
      <c r="C79" t="s">
        <v>134</v>
      </c>
    </row>
    <row r="85" ht="15" customHeight="1" x14ac:dyDescent="0.25"/>
    <row r="87" ht="15" customHeight="1" x14ac:dyDescent="0.25"/>
    <row r="99" ht="15" customHeight="1" x14ac:dyDescent="0.25"/>
  </sheetData>
  <mergeCells count="50">
    <mergeCell ref="A25:A26"/>
    <mergeCell ref="B25:B26"/>
    <mergeCell ref="A42:A43"/>
    <mergeCell ref="B42:B43"/>
    <mergeCell ref="A27:A28"/>
    <mergeCell ref="B27:B28"/>
    <mergeCell ref="A29:A32"/>
    <mergeCell ref="B29:B32"/>
    <mergeCell ref="A35:A36"/>
    <mergeCell ref="B35:B36"/>
    <mergeCell ref="A37:A38"/>
    <mergeCell ref="B37:B38"/>
    <mergeCell ref="A39:A41"/>
    <mergeCell ref="B39:B41"/>
    <mergeCell ref="B47:B49"/>
    <mergeCell ref="A50:A53"/>
    <mergeCell ref="B50:B53"/>
    <mergeCell ref="A44:A46"/>
    <mergeCell ref="B44:B46"/>
    <mergeCell ref="A47:A49"/>
    <mergeCell ref="A70:A71"/>
    <mergeCell ref="B70:B71"/>
    <mergeCell ref="A54:A55"/>
    <mergeCell ref="B54:B55"/>
    <mergeCell ref="A56:A57"/>
    <mergeCell ref="B56:B57"/>
    <mergeCell ref="A58:A59"/>
    <mergeCell ref="B58:B59"/>
    <mergeCell ref="A60:A62"/>
    <mergeCell ref="B60:B62"/>
    <mergeCell ref="A63:A64"/>
    <mergeCell ref="B63:B64"/>
    <mergeCell ref="A65:A67"/>
    <mergeCell ref="B65:B67"/>
    <mergeCell ref="A75:A76"/>
    <mergeCell ref="B75:B76"/>
    <mergeCell ref="A10:A13"/>
    <mergeCell ref="B10:B13"/>
    <mergeCell ref="A8:A9"/>
    <mergeCell ref="B8:B9"/>
    <mergeCell ref="A17:A18"/>
    <mergeCell ref="B17:B18"/>
    <mergeCell ref="A22:A23"/>
    <mergeCell ref="B22:B23"/>
    <mergeCell ref="A14:A15"/>
    <mergeCell ref="B14:B15"/>
    <mergeCell ref="A19:A21"/>
    <mergeCell ref="B19:B21"/>
    <mergeCell ref="A72:A73"/>
    <mergeCell ref="B72:B73"/>
  </mergeCells>
  <pageMargins left="0.11811023622047245" right="0.11811023622047245" top="0.15748031496062992" bottom="0.15748031496062992" header="0.31496062992125984" footer="0.31496062992125984"/>
  <pageSetup paperSize="9" scale="57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129"/>
  <sheetViews>
    <sheetView view="pageBreakPreview" zoomScale="73" zoomScaleNormal="100" zoomScaleSheetLayoutView="73" workbookViewId="0">
      <selection activeCell="A2" sqref="A2:F2"/>
    </sheetView>
  </sheetViews>
  <sheetFormatPr defaultRowHeight="15" x14ac:dyDescent="0.25"/>
  <cols>
    <col min="1" max="1" width="36.85546875" style="8" customWidth="1"/>
    <col min="2" max="2" width="22.7109375" style="8" customWidth="1"/>
    <col min="3" max="3" width="13" style="8" customWidth="1"/>
    <col min="4" max="4" width="13.85546875" style="8" customWidth="1"/>
    <col min="5" max="5" width="13" style="8" customWidth="1"/>
    <col min="6" max="6" width="15.42578125" style="8" customWidth="1"/>
    <col min="7" max="7" width="15.85546875" style="8" customWidth="1"/>
    <col min="8" max="8" width="48.5703125" style="8" customWidth="1"/>
    <col min="9" max="16384" width="9.140625" style="8"/>
  </cols>
  <sheetData>
    <row r="2" spans="1:8" x14ac:dyDescent="0.25">
      <c r="A2" s="240" t="s">
        <v>176</v>
      </c>
      <c r="B2" s="241"/>
      <c r="C2" s="241"/>
      <c r="D2" s="241"/>
      <c r="E2" s="241"/>
      <c r="F2" s="241"/>
      <c r="G2" s="92"/>
    </row>
    <row r="4" spans="1:8" ht="45.75" thickBot="1" x14ac:dyDescent="0.3">
      <c r="A4" s="3" t="s">
        <v>3</v>
      </c>
      <c r="B4" s="3" t="s">
        <v>5</v>
      </c>
      <c r="C4" s="3" t="s">
        <v>135</v>
      </c>
      <c r="D4" s="3" t="s">
        <v>0</v>
      </c>
      <c r="E4" s="3" t="s">
        <v>1</v>
      </c>
      <c r="F4" s="3" t="s">
        <v>2</v>
      </c>
      <c r="G4" s="3" t="s">
        <v>131</v>
      </c>
      <c r="H4" s="13" t="s">
        <v>130</v>
      </c>
    </row>
    <row r="5" spans="1:8" s="9" customFormat="1" ht="17.25" customHeight="1" thickBot="1" x14ac:dyDescent="0.3">
      <c r="A5" s="32" t="s">
        <v>41</v>
      </c>
      <c r="B5" s="32"/>
      <c r="C5" s="37"/>
      <c r="D5" s="36">
        <v>11</v>
      </c>
      <c r="E5" s="37">
        <f>SUM(E6:E16)</f>
        <v>611.9</v>
      </c>
      <c r="F5" s="37"/>
      <c r="G5" s="37">
        <f>SUM(G6:G16)</f>
        <v>619.9</v>
      </c>
      <c r="H5" s="37"/>
    </row>
    <row r="6" spans="1:8" ht="17.25" customHeight="1" x14ac:dyDescent="0.25">
      <c r="A6" s="203" t="s">
        <v>22</v>
      </c>
      <c r="B6" s="203" t="s">
        <v>23</v>
      </c>
      <c r="C6" s="34"/>
      <c r="D6" s="33">
        <v>1</v>
      </c>
      <c r="E6" s="34">
        <v>57</v>
      </c>
      <c r="F6" s="35">
        <v>3</v>
      </c>
      <c r="G6" s="34">
        <v>57</v>
      </c>
      <c r="H6" s="35"/>
    </row>
    <row r="7" spans="1:8" ht="17.25" customHeight="1" x14ac:dyDescent="0.25">
      <c r="A7" s="219"/>
      <c r="B7" s="219"/>
      <c r="C7" s="18"/>
      <c r="D7" s="17">
        <v>2</v>
      </c>
      <c r="E7" s="18">
        <v>24</v>
      </c>
      <c r="F7" s="19">
        <v>1</v>
      </c>
      <c r="G7" s="18">
        <v>28</v>
      </c>
      <c r="H7" s="19"/>
    </row>
    <row r="8" spans="1:8" ht="17.25" customHeight="1" thickBot="1" x14ac:dyDescent="0.3">
      <c r="A8" s="219"/>
      <c r="B8" s="219"/>
      <c r="C8" s="22"/>
      <c r="D8" s="21">
        <v>3</v>
      </c>
      <c r="E8" s="22">
        <v>24</v>
      </c>
      <c r="F8" s="23">
        <v>1</v>
      </c>
      <c r="G8" s="22">
        <v>28</v>
      </c>
      <c r="H8" s="23"/>
    </row>
    <row r="9" spans="1:8" ht="17.25" customHeight="1" x14ac:dyDescent="0.25">
      <c r="A9" s="203" t="s">
        <v>20</v>
      </c>
      <c r="B9" s="203" t="s">
        <v>21</v>
      </c>
      <c r="C9" s="18"/>
      <c r="D9" s="38">
        <v>1</v>
      </c>
      <c r="E9" s="18">
        <v>73.900000000000006</v>
      </c>
      <c r="F9" s="19">
        <v>3</v>
      </c>
      <c r="G9" s="18">
        <v>73.900000000000006</v>
      </c>
      <c r="H9" s="19"/>
    </row>
    <row r="10" spans="1:8" ht="17.25" customHeight="1" x14ac:dyDescent="0.25">
      <c r="A10" s="219"/>
      <c r="B10" s="219"/>
      <c r="C10" s="18"/>
      <c r="D10" s="17">
        <v>2</v>
      </c>
      <c r="E10" s="18">
        <v>56.6</v>
      </c>
      <c r="F10" s="19">
        <v>2</v>
      </c>
      <c r="G10" s="18">
        <v>56.6</v>
      </c>
      <c r="H10" s="19"/>
    </row>
    <row r="11" spans="1:8" ht="17.25" customHeight="1" x14ac:dyDescent="0.25">
      <c r="A11" s="219"/>
      <c r="B11" s="219"/>
      <c r="C11" s="18"/>
      <c r="D11" s="17">
        <v>3</v>
      </c>
      <c r="E11" s="18">
        <v>72.900000000000006</v>
      </c>
      <c r="F11" s="19">
        <v>3</v>
      </c>
      <c r="G11" s="18">
        <v>72.900000000000006</v>
      </c>
      <c r="H11" s="19"/>
    </row>
    <row r="12" spans="1:8" ht="17.25" customHeight="1" x14ac:dyDescent="0.25">
      <c r="A12" s="219"/>
      <c r="B12" s="219"/>
      <c r="C12" s="18"/>
      <c r="D12" s="17">
        <v>4</v>
      </c>
      <c r="E12" s="18">
        <v>58.1</v>
      </c>
      <c r="F12" s="19">
        <v>2</v>
      </c>
      <c r="G12" s="18">
        <v>58.1</v>
      </c>
      <c r="H12" s="19"/>
    </row>
    <row r="13" spans="1:8" ht="17.25" customHeight="1" x14ac:dyDescent="0.25">
      <c r="A13" s="219"/>
      <c r="B13" s="219"/>
      <c r="C13" s="18"/>
      <c r="D13" s="17">
        <v>5</v>
      </c>
      <c r="E13" s="18">
        <v>57.5</v>
      </c>
      <c r="F13" s="19">
        <v>2</v>
      </c>
      <c r="G13" s="18">
        <v>57.5</v>
      </c>
      <c r="H13" s="19"/>
    </row>
    <row r="14" spans="1:8" ht="17.25" customHeight="1" x14ac:dyDescent="0.25">
      <c r="A14" s="219"/>
      <c r="B14" s="219"/>
      <c r="C14" s="18"/>
      <c r="D14" s="17">
        <v>6</v>
      </c>
      <c r="E14" s="18">
        <v>58.7</v>
      </c>
      <c r="F14" s="19">
        <v>2</v>
      </c>
      <c r="G14" s="18">
        <v>58.7</v>
      </c>
      <c r="H14" s="19"/>
    </row>
    <row r="15" spans="1:8" ht="17.25" customHeight="1" x14ac:dyDescent="0.25">
      <c r="A15" s="219"/>
      <c r="B15" s="219"/>
      <c r="C15" s="18"/>
      <c r="D15" s="17">
        <v>7</v>
      </c>
      <c r="E15" s="18">
        <v>71.8</v>
      </c>
      <c r="F15" s="19">
        <v>3</v>
      </c>
      <c r="G15" s="18">
        <v>71.8</v>
      </c>
      <c r="H15" s="19"/>
    </row>
    <row r="16" spans="1:8" ht="17.25" customHeight="1" thickBot="1" x14ac:dyDescent="0.3">
      <c r="A16" s="204"/>
      <c r="B16" s="204"/>
      <c r="C16" s="22"/>
      <c r="D16" s="21">
        <v>8</v>
      </c>
      <c r="E16" s="22">
        <v>57.4</v>
      </c>
      <c r="F16" s="23">
        <v>2</v>
      </c>
      <c r="G16" s="22">
        <v>57.4</v>
      </c>
      <c r="H16" s="23"/>
    </row>
    <row r="17" spans="1:8" s="9" customFormat="1" ht="17.25" customHeight="1" thickBot="1" x14ac:dyDescent="0.3">
      <c r="A17" s="32" t="s">
        <v>34</v>
      </c>
      <c r="B17" s="32"/>
      <c r="C17" s="40"/>
      <c r="D17" s="41">
        <v>14</v>
      </c>
      <c r="E17" s="189">
        <f>SUM(E18:E31)</f>
        <v>595.80000000000007</v>
      </c>
      <c r="F17" s="189"/>
      <c r="G17" s="189">
        <f>SUM(G18:G31)</f>
        <v>632.19999999999993</v>
      </c>
      <c r="H17" s="40"/>
    </row>
    <row r="18" spans="1:8" ht="17.25" customHeight="1" thickBot="1" x14ac:dyDescent="0.3">
      <c r="A18" s="175" t="s">
        <v>35</v>
      </c>
      <c r="B18" s="175" t="s">
        <v>27</v>
      </c>
      <c r="C18" s="176"/>
      <c r="D18" s="23">
        <v>2</v>
      </c>
      <c r="E18" s="82">
        <v>29.6</v>
      </c>
      <c r="F18" s="23">
        <v>1</v>
      </c>
      <c r="G18" s="82">
        <v>29.6</v>
      </c>
      <c r="H18" s="35"/>
    </row>
    <row r="19" spans="1:8" ht="17.25" customHeight="1" x14ac:dyDescent="0.25">
      <c r="A19" s="203" t="s">
        <v>36</v>
      </c>
      <c r="B19" s="203" t="s">
        <v>27</v>
      </c>
      <c r="C19" s="58"/>
      <c r="D19" s="46">
        <v>1</v>
      </c>
      <c r="E19" s="58">
        <v>60.3</v>
      </c>
      <c r="F19" s="46">
        <v>4</v>
      </c>
      <c r="G19" s="58">
        <v>70</v>
      </c>
      <c r="H19" s="46"/>
    </row>
    <row r="20" spans="1:8" ht="17.25" customHeight="1" thickBot="1" x14ac:dyDescent="0.3">
      <c r="A20" s="219"/>
      <c r="B20" s="219"/>
      <c r="C20" s="57"/>
      <c r="D20" s="47">
        <v>2</v>
      </c>
      <c r="E20" s="57">
        <v>19.5</v>
      </c>
      <c r="F20" s="47">
        <v>1</v>
      </c>
      <c r="G20" s="57">
        <v>28</v>
      </c>
      <c r="H20" s="47"/>
    </row>
    <row r="21" spans="1:8" ht="17.25" customHeight="1" x14ac:dyDescent="0.25">
      <c r="A21" s="203" t="s">
        <v>40</v>
      </c>
      <c r="B21" s="203" t="s">
        <v>27</v>
      </c>
      <c r="C21" s="56"/>
      <c r="D21" s="26">
        <v>1</v>
      </c>
      <c r="E21" s="56">
        <v>59.1</v>
      </c>
      <c r="F21" s="26">
        <v>3</v>
      </c>
      <c r="G21" s="56">
        <v>59.1</v>
      </c>
      <c r="H21" s="26"/>
    </row>
    <row r="22" spans="1:8" ht="17.25" customHeight="1" x14ac:dyDescent="0.25">
      <c r="A22" s="219"/>
      <c r="B22" s="219"/>
      <c r="C22" s="56"/>
      <c r="D22" s="26">
        <v>2</v>
      </c>
      <c r="E22" s="56">
        <v>59.6</v>
      </c>
      <c r="F22" s="26">
        <v>3</v>
      </c>
      <c r="G22" s="56">
        <v>59.6</v>
      </c>
      <c r="H22" s="26"/>
    </row>
    <row r="23" spans="1:8" ht="17.25" customHeight="1" x14ac:dyDescent="0.25">
      <c r="A23" s="219"/>
      <c r="B23" s="219"/>
      <c r="C23" s="56"/>
      <c r="D23" s="50">
        <v>3</v>
      </c>
      <c r="E23" s="194">
        <v>59.1</v>
      </c>
      <c r="F23" s="50">
        <v>3</v>
      </c>
      <c r="G23" s="194">
        <v>59.1</v>
      </c>
      <c r="H23" s="50"/>
    </row>
    <row r="24" spans="1:8" ht="17.25" customHeight="1" thickBot="1" x14ac:dyDescent="0.3">
      <c r="A24" s="219"/>
      <c r="B24" s="219"/>
      <c r="C24" s="57"/>
      <c r="D24" s="49">
        <v>4</v>
      </c>
      <c r="E24" s="195">
        <v>59.6</v>
      </c>
      <c r="F24" s="49">
        <v>3</v>
      </c>
      <c r="G24" s="195">
        <v>59.6</v>
      </c>
      <c r="H24" s="49"/>
    </row>
    <row r="25" spans="1:8" ht="17.25" customHeight="1" x14ac:dyDescent="0.25">
      <c r="A25" s="232" t="s">
        <v>39</v>
      </c>
      <c r="B25" s="203" t="s">
        <v>27</v>
      </c>
      <c r="C25" s="18"/>
      <c r="D25" s="19">
        <v>1</v>
      </c>
      <c r="E25" s="177">
        <v>32.5</v>
      </c>
      <c r="F25" s="19">
        <v>2</v>
      </c>
      <c r="G25" s="177">
        <v>44</v>
      </c>
      <c r="H25" s="19"/>
    </row>
    <row r="26" spans="1:8" ht="17.25" customHeight="1" x14ac:dyDescent="0.25">
      <c r="A26" s="233"/>
      <c r="B26" s="219"/>
      <c r="C26" s="18"/>
      <c r="D26" s="19">
        <v>2</v>
      </c>
      <c r="E26" s="177">
        <v>25.8</v>
      </c>
      <c r="F26" s="19">
        <v>1</v>
      </c>
      <c r="G26" s="177">
        <v>28</v>
      </c>
      <c r="H26" s="19"/>
    </row>
    <row r="27" spans="1:8" ht="17.25" customHeight="1" thickBot="1" x14ac:dyDescent="0.3">
      <c r="A27" s="234"/>
      <c r="B27" s="219"/>
      <c r="C27" s="22"/>
      <c r="D27" s="21">
        <v>3</v>
      </c>
      <c r="E27" s="22">
        <v>25.8</v>
      </c>
      <c r="F27" s="21">
        <v>1</v>
      </c>
      <c r="G27" s="22">
        <v>28</v>
      </c>
      <c r="H27" s="21"/>
    </row>
    <row r="28" spans="1:8" ht="60" customHeight="1" x14ac:dyDescent="0.25">
      <c r="A28" s="242" t="s">
        <v>38</v>
      </c>
      <c r="B28" s="235" t="s">
        <v>27</v>
      </c>
      <c r="C28" s="18"/>
      <c r="D28" s="19">
        <v>2</v>
      </c>
      <c r="E28" s="177">
        <v>51.3</v>
      </c>
      <c r="F28" s="19">
        <v>2</v>
      </c>
      <c r="G28" s="177">
        <v>51.3</v>
      </c>
      <c r="H28" s="178"/>
    </row>
    <row r="29" spans="1:8" ht="17.25" customHeight="1" x14ac:dyDescent="0.25">
      <c r="A29" s="243"/>
      <c r="B29" s="236"/>
      <c r="C29" s="18"/>
      <c r="D29" s="19">
        <v>3</v>
      </c>
      <c r="E29" s="177">
        <v>36.1</v>
      </c>
      <c r="F29" s="19">
        <v>1</v>
      </c>
      <c r="G29" s="177">
        <v>36.1</v>
      </c>
      <c r="H29" s="158"/>
    </row>
    <row r="30" spans="1:8" ht="17.25" customHeight="1" thickBot="1" x14ac:dyDescent="0.3">
      <c r="A30" s="243"/>
      <c r="B30" s="236"/>
      <c r="C30" s="196"/>
      <c r="D30" s="197" t="s">
        <v>171</v>
      </c>
      <c r="E30" s="198">
        <v>25.7</v>
      </c>
      <c r="F30" s="197">
        <v>1</v>
      </c>
      <c r="G30" s="198">
        <v>28</v>
      </c>
      <c r="H30" s="197"/>
    </row>
    <row r="31" spans="1:8" ht="17.25" customHeight="1" thickBot="1" x14ac:dyDescent="0.3">
      <c r="A31" s="179" t="s">
        <v>37</v>
      </c>
      <c r="B31" s="180" t="s">
        <v>27</v>
      </c>
      <c r="C31" s="199"/>
      <c r="D31" s="200">
        <v>1</v>
      </c>
      <c r="E31" s="199">
        <v>51.8</v>
      </c>
      <c r="F31" s="200">
        <v>2</v>
      </c>
      <c r="G31" s="199">
        <v>51.8</v>
      </c>
      <c r="H31" s="200"/>
    </row>
    <row r="32" spans="1:8" ht="17.25" customHeight="1" thickBot="1" x14ac:dyDescent="0.3">
      <c r="A32" s="43" t="s">
        <v>44</v>
      </c>
      <c r="B32" s="44"/>
      <c r="C32" s="40"/>
      <c r="D32" s="39">
        <v>16</v>
      </c>
      <c r="E32" s="40">
        <f>SUM(E33:E48)</f>
        <v>782.20000000000016</v>
      </c>
      <c r="F32" s="40"/>
      <c r="G32" s="40">
        <f>SUM(G33:G48)</f>
        <v>782.20000000000016</v>
      </c>
      <c r="H32" s="40"/>
    </row>
    <row r="33" spans="1:8" ht="17.25" customHeight="1" x14ac:dyDescent="0.25">
      <c r="A33" s="203" t="s">
        <v>42</v>
      </c>
      <c r="B33" s="203" t="s">
        <v>27</v>
      </c>
      <c r="C33" s="45"/>
      <c r="D33" s="35">
        <v>1</v>
      </c>
      <c r="E33" s="45">
        <v>44.9</v>
      </c>
      <c r="F33" s="35">
        <v>2</v>
      </c>
      <c r="G33" s="45">
        <v>44.9</v>
      </c>
      <c r="H33" s="35"/>
    </row>
    <row r="34" spans="1:8" ht="17.25" customHeight="1" x14ac:dyDescent="0.25">
      <c r="A34" s="219"/>
      <c r="B34" s="219"/>
      <c r="C34" s="25"/>
      <c r="D34" s="19">
        <v>2</v>
      </c>
      <c r="E34" s="25">
        <v>60.7</v>
      </c>
      <c r="F34" s="19">
        <v>3</v>
      </c>
      <c r="G34" s="25">
        <v>60.7</v>
      </c>
      <c r="H34" s="19"/>
    </row>
    <row r="35" spans="1:8" ht="17.25" customHeight="1" x14ac:dyDescent="0.25">
      <c r="A35" s="219"/>
      <c r="B35" s="219"/>
      <c r="C35" s="25"/>
      <c r="D35" s="19">
        <v>3</v>
      </c>
      <c r="E35" s="25">
        <v>44.5</v>
      </c>
      <c r="F35" s="19">
        <v>2</v>
      </c>
      <c r="G35" s="25">
        <v>44.5</v>
      </c>
      <c r="H35" s="19"/>
    </row>
    <row r="36" spans="1:8" ht="17.25" customHeight="1" x14ac:dyDescent="0.25">
      <c r="A36" s="219"/>
      <c r="B36" s="219"/>
      <c r="C36" s="25"/>
      <c r="D36" s="19">
        <v>4</v>
      </c>
      <c r="E36" s="25">
        <v>45.9</v>
      </c>
      <c r="F36" s="19">
        <v>2</v>
      </c>
      <c r="G36" s="25">
        <v>45.9</v>
      </c>
      <c r="H36" s="19"/>
    </row>
    <row r="37" spans="1:8" ht="17.25" customHeight="1" x14ac:dyDescent="0.25">
      <c r="A37" s="219"/>
      <c r="B37" s="219"/>
      <c r="C37" s="25"/>
      <c r="D37" s="19">
        <v>5</v>
      </c>
      <c r="E37" s="25">
        <v>44.4</v>
      </c>
      <c r="F37" s="19">
        <v>2</v>
      </c>
      <c r="G37" s="25">
        <v>44.4</v>
      </c>
      <c r="H37" s="19"/>
    </row>
    <row r="38" spans="1:8" ht="17.25" customHeight="1" x14ac:dyDescent="0.25">
      <c r="A38" s="219"/>
      <c r="B38" s="219"/>
      <c r="C38" s="25"/>
      <c r="D38" s="19">
        <v>6</v>
      </c>
      <c r="E38" s="25">
        <v>60.5</v>
      </c>
      <c r="F38" s="19">
        <v>3</v>
      </c>
      <c r="G38" s="25">
        <v>60.5</v>
      </c>
      <c r="H38" s="19"/>
    </row>
    <row r="39" spans="1:8" ht="17.25" customHeight="1" x14ac:dyDescent="0.25">
      <c r="A39" s="219"/>
      <c r="B39" s="219"/>
      <c r="C39" s="25"/>
      <c r="D39" s="19">
        <v>7</v>
      </c>
      <c r="E39" s="25">
        <v>44.5</v>
      </c>
      <c r="F39" s="19">
        <v>2</v>
      </c>
      <c r="G39" s="25">
        <v>44.5</v>
      </c>
      <c r="H39" s="19"/>
    </row>
    <row r="40" spans="1:8" ht="17.25" customHeight="1" thickBot="1" x14ac:dyDescent="0.3">
      <c r="A40" s="219"/>
      <c r="B40" s="219"/>
      <c r="C40" s="42"/>
      <c r="D40" s="23">
        <v>8</v>
      </c>
      <c r="E40" s="42">
        <v>45.2</v>
      </c>
      <c r="F40" s="23">
        <v>2</v>
      </c>
      <c r="G40" s="42">
        <v>45.2</v>
      </c>
      <c r="H40" s="23"/>
    </row>
    <row r="41" spans="1:8" ht="17.25" customHeight="1" x14ac:dyDescent="0.25">
      <c r="A41" s="203" t="s">
        <v>43</v>
      </c>
      <c r="B41" s="203" t="s">
        <v>27</v>
      </c>
      <c r="C41" s="25"/>
      <c r="D41" s="19">
        <v>1</v>
      </c>
      <c r="E41" s="53">
        <v>44.1</v>
      </c>
      <c r="F41" s="19">
        <v>2</v>
      </c>
      <c r="G41" s="25">
        <v>44.1</v>
      </c>
      <c r="H41" s="19"/>
    </row>
    <row r="42" spans="1:8" ht="17.25" customHeight="1" x14ac:dyDescent="0.25">
      <c r="A42" s="219"/>
      <c r="B42" s="219"/>
      <c r="C42" s="25"/>
      <c r="D42" s="19">
        <v>2</v>
      </c>
      <c r="E42" s="25">
        <v>57.6</v>
      </c>
      <c r="F42" s="19">
        <v>3</v>
      </c>
      <c r="G42" s="25">
        <v>57.6</v>
      </c>
      <c r="H42" s="19"/>
    </row>
    <row r="43" spans="1:8" ht="17.25" customHeight="1" x14ac:dyDescent="0.25">
      <c r="A43" s="219"/>
      <c r="B43" s="219"/>
      <c r="C43" s="25"/>
      <c r="D43" s="19">
        <v>3</v>
      </c>
      <c r="E43" s="25">
        <v>48.4</v>
      </c>
      <c r="F43" s="19">
        <v>2</v>
      </c>
      <c r="G43" s="25">
        <v>48.4</v>
      </c>
      <c r="H43" s="19"/>
    </row>
    <row r="44" spans="1:8" ht="17.25" customHeight="1" x14ac:dyDescent="0.25">
      <c r="A44" s="219"/>
      <c r="B44" s="219"/>
      <c r="C44" s="25"/>
      <c r="D44" s="19">
        <v>4</v>
      </c>
      <c r="E44" s="25">
        <v>45.2</v>
      </c>
      <c r="F44" s="19">
        <v>2</v>
      </c>
      <c r="G44" s="25">
        <v>45.2</v>
      </c>
      <c r="H44" s="19"/>
    </row>
    <row r="45" spans="1:8" ht="17.25" customHeight="1" x14ac:dyDescent="0.25">
      <c r="A45" s="219"/>
      <c r="B45" s="219"/>
      <c r="C45" s="25"/>
      <c r="D45" s="19">
        <v>5</v>
      </c>
      <c r="E45" s="25">
        <v>44</v>
      </c>
      <c r="F45" s="19">
        <v>2</v>
      </c>
      <c r="G45" s="25">
        <v>44</v>
      </c>
      <c r="H45" s="19"/>
    </row>
    <row r="46" spans="1:8" ht="17.25" customHeight="1" x14ac:dyDescent="0.25">
      <c r="A46" s="219"/>
      <c r="B46" s="219"/>
      <c r="C46" s="25"/>
      <c r="D46" s="19">
        <v>6</v>
      </c>
      <c r="E46" s="25">
        <v>57.7</v>
      </c>
      <c r="F46" s="19">
        <v>3</v>
      </c>
      <c r="G46" s="25">
        <v>57.7</v>
      </c>
      <c r="H46" s="19"/>
    </row>
    <row r="47" spans="1:8" ht="17.25" customHeight="1" x14ac:dyDescent="0.25">
      <c r="A47" s="219"/>
      <c r="B47" s="219"/>
      <c r="C47" s="25"/>
      <c r="D47" s="19">
        <v>7</v>
      </c>
      <c r="E47" s="25">
        <v>49.2</v>
      </c>
      <c r="F47" s="19">
        <v>2</v>
      </c>
      <c r="G47" s="25">
        <v>49.2</v>
      </c>
      <c r="H47" s="19"/>
    </row>
    <row r="48" spans="1:8" ht="17.25" customHeight="1" thickBot="1" x14ac:dyDescent="0.3">
      <c r="A48" s="204"/>
      <c r="B48" s="204"/>
      <c r="C48" s="42"/>
      <c r="D48" s="23">
        <v>8</v>
      </c>
      <c r="E48" s="42">
        <v>45.4</v>
      </c>
      <c r="F48" s="23">
        <v>2</v>
      </c>
      <c r="G48" s="42">
        <v>45.4</v>
      </c>
      <c r="H48" s="23"/>
    </row>
    <row r="49" spans="1:8" s="9" customFormat="1" ht="17.25" customHeight="1" thickBot="1" x14ac:dyDescent="0.3">
      <c r="A49" s="32" t="s">
        <v>48</v>
      </c>
      <c r="B49" s="32"/>
      <c r="C49" s="59"/>
      <c r="D49" s="41">
        <v>2</v>
      </c>
      <c r="E49" s="59">
        <f>SUM(E50:E51)</f>
        <v>97.6</v>
      </c>
      <c r="F49" s="59"/>
      <c r="G49" s="59">
        <f>SUM(G50:G51)</f>
        <v>97.6</v>
      </c>
      <c r="H49" s="59"/>
    </row>
    <row r="50" spans="1:8" ht="17.25" customHeight="1" x14ac:dyDescent="0.25">
      <c r="A50" s="232" t="s">
        <v>49</v>
      </c>
      <c r="B50" s="203" t="s">
        <v>27</v>
      </c>
      <c r="C50" s="58"/>
      <c r="D50" s="46">
        <v>1</v>
      </c>
      <c r="E50" s="58">
        <v>48.8</v>
      </c>
      <c r="F50" s="46">
        <v>3</v>
      </c>
      <c r="G50" s="58">
        <v>48.8</v>
      </c>
      <c r="H50" s="46"/>
    </row>
    <row r="51" spans="1:8" ht="17.25" customHeight="1" thickBot="1" x14ac:dyDescent="0.3">
      <c r="A51" s="234"/>
      <c r="B51" s="204"/>
      <c r="C51" s="57"/>
      <c r="D51" s="47">
        <v>2</v>
      </c>
      <c r="E51" s="57">
        <v>48.8</v>
      </c>
      <c r="F51" s="47">
        <v>3</v>
      </c>
      <c r="G51" s="57">
        <v>48.8</v>
      </c>
      <c r="H51" s="47"/>
    </row>
    <row r="52" spans="1:8" s="9" customFormat="1" ht="17.25" customHeight="1" thickBot="1" x14ac:dyDescent="0.3">
      <c r="A52" s="55" t="s">
        <v>81</v>
      </c>
      <c r="B52" s="32"/>
      <c r="C52" s="40"/>
      <c r="D52" s="39">
        <v>42</v>
      </c>
      <c r="E52" s="40">
        <f>SUM(E53:E94)</f>
        <v>2274.4</v>
      </c>
      <c r="F52" s="40"/>
      <c r="G52" s="40">
        <f>SUM(G53:G94)</f>
        <v>2302.3999999999996</v>
      </c>
      <c r="H52" s="40"/>
    </row>
    <row r="53" spans="1:8" ht="17.25" customHeight="1" x14ac:dyDescent="0.25">
      <c r="A53" s="232" t="s">
        <v>82</v>
      </c>
      <c r="B53" s="203" t="s">
        <v>83</v>
      </c>
      <c r="C53" s="68"/>
      <c r="D53" s="24">
        <v>1</v>
      </c>
      <c r="E53" s="68">
        <v>24.7</v>
      </c>
      <c r="F53" s="24">
        <v>1</v>
      </c>
      <c r="G53" s="68">
        <v>28</v>
      </c>
      <c r="H53" s="24"/>
    </row>
    <row r="54" spans="1:8" ht="17.25" customHeight="1" x14ac:dyDescent="0.25">
      <c r="A54" s="233"/>
      <c r="B54" s="219"/>
      <c r="C54" s="69"/>
      <c r="D54" s="15">
        <v>2</v>
      </c>
      <c r="E54" s="69">
        <v>24.1</v>
      </c>
      <c r="F54" s="15">
        <v>1</v>
      </c>
      <c r="G54" s="69">
        <v>28</v>
      </c>
      <c r="H54" s="15"/>
    </row>
    <row r="55" spans="1:8" ht="17.25" customHeight="1" thickBot="1" x14ac:dyDescent="0.3">
      <c r="A55" s="234"/>
      <c r="B55" s="204"/>
      <c r="C55" s="70"/>
      <c r="D55" s="20">
        <v>4</v>
      </c>
      <c r="E55" s="70">
        <v>22.6</v>
      </c>
      <c r="F55" s="20">
        <v>1</v>
      </c>
      <c r="G55" s="70">
        <v>28</v>
      </c>
      <c r="H55" s="20"/>
    </row>
    <row r="56" spans="1:8" ht="17.25" customHeight="1" x14ac:dyDescent="0.25">
      <c r="A56" s="232" t="s">
        <v>84</v>
      </c>
      <c r="B56" s="203" t="s">
        <v>85</v>
      </c>
      <c r="C56" s="69"/>
      <c r="D56" s="15">
        <v>2</v>
      </c>
      <c r="E56" s="69">
        <v>25.8</v>
      </c>
      <c r="F56" s="15">
        <v>1</v>
      </c>
      <c r="G56" s="69">
        <v>28</v>
      </c>
      <c r="H56" s="15"/>
    </row>
    <row r="57" spans="1:8" ht="17.25" customHeight="1" x14ac:dyDescent="0.25">
      <c r="A57" s="233"/>
      <c r="B57" s="219"/>
      <c r="C57" s="69"/>
      <c r="D57" s="15">
        <v>3</v>
      </c>
      <c r="E57" s="69">
        <v>25.6</v>
      </c>
      <c r="F57" s="15">
        <v>1</v>
      </c>
      <c r="G57" s="69">
        <v>28</v>
      </c>
      <c r="H57" s="15"/>
    </row>
    <row r="58" spans="1:8" ht="17.25" customHeight="1" thickBot="1" x14ac:dyDescent="0.3">
      <c r="A58" s="234"/>
      <c r="B58" s="204"/>
      <c r="C58" s="70"/>
      <c r="D58" s="20">
        <v>4</v>
      </c>
      <c r="E58" s="70">
        <v>25.4</v>
      </c>
      <c r="F58" s="20">
        <v>1</v>
      </c>
      <c r="G58" s="70">
        <v>28</v>
      </c>
      <c r="H58" s="20"/>
    </row>
    <row r="59" spans="1:8" ht="17.25" customHeight="1" x14ac:dyDescent="0.25">
      <c r="A59" s="232" t="s">
        <v>86</v>
      </c>
      <c r="B59" s="203" t="s">
        <v>87</v>
      </c>
      <c r="C59" s="69"/>
      <c r="D59" s="15">
        <v>1</v>
      </c>
      <c r="E59" s="69">
        <v>42.2</v>
      </c>
      <c r="F59" s="15">
        <v>2</v>
      </c>
      <c r="G59" s="69">
        <v>44</v>
      </c>
      <c r="H59" s="15"/>
    </row>
    <row r="60" spans="1:8" ht="17.25" customHeight="1" thickBot="1" x14ac:dyDescent="0.3">
      <c r="A60" s="234"/>
      <c r="B60" s="204"/>
      <c r="C60" s="70"/>
      <c r="D60" s="20">
        <v>2</v>
      </c>
      <c r="E60" s="70">
        <v>41.8</v>
      </c>
      <c r="F60" s="20">
        <v>2</v>
      </c>
      <c r="G60" s="70">
        <v>44</v>
      </c>
      <c r="H60" s="20"/>
    </row>
    <row r="61" spans="1:8" ht="17.25" customHeight="1" x14ac:dyDescent="0.25">
      <c r="A61" s="232" t="s">
        <v>88</v>
      </c>
      <c r="B61" s="203" t="s">
        <v>89</v>
      </c>
      <c r="C61" s="69"/>
      <c r="D61" s="15">
        <v>1</v>
      </c>
      <c r="E61" s="69">
        <v>44.1</v>
      </c>
      <c r="F61" s="15">
        <v>2</v>
      </c>
      <c r="G61" s="69">
        <v>44.1</v>
      </c>
      <c r="H61" s="15"/>
    </row>
    <row r="62" spans="1:8" ht="17.25" customHeight="1" thickBot="1" x14ac:dyDescent="0.3">
      <c r="A62" s="234"/>
      <c r="B62" s="204"/>
      <c r="C62" s="70"/>
      <c r="D62" s="20">
        <v>2</v>
      </c>
      <c r="E62" s="70">
        <v>44.1</v>
      </c>
      <c r="F62" s="20">
        <v>2</v>
      </c>
      <c r="G62" s="70">
        <v>44.1</v>
      </c>
      <c r="H62" s="20"/>
    </row>
    <row r="63" spans="1:8" ht="17.25" customHeight="1" x14ac:dyDescent="0.25">
      <c r="A63" s="232" t="s">
        <v>90</v>
      </c>
      <c r="B63" s="203" t="s">
        <v>91</v>
      </c>
      <c r="C63" s="69"/>
      <c r="D63" s="15">
        <v>1</v>
      </c>
      <c r="E63" s="69">
        <v>45</v>
      </c>
      <c r="F63" s="15">
        <v>2</v>
      </c>
      <c r="G63" s="69">
        <v>45</v>
      </c>
      <c r="H63" s="15"/>
    </row>
    <row r="64" spans="1:8" ht="17.25" customHeight="1" thickBot="1" x14ac:dyDescent="0.3">
      <c r="A64" s="234"/>
      <c r="B64" s="204"/>
      <c r="C64" s="70"/>
      <c r="D64" s="20">
        <v>2</v>
      </c>
      <c r="E64" s="70">
        <v>44.4</v>
      </c>
      <c r="F64" s="20">
        <v>2</v>
      </c>
      <c r="G64" s="70">
        <v>44.4</v>
      </c>
      <c r="H64" s="20"/>
    </row>
    <row r="65" spans="1:8" ht="17.25" customHeight="1" x14ac:dyDescent="0.25">
      <c r="A65" s="232" t="s">
        <v>92</v>
      </c>
      <c r="B65" s="203" t="s">
        <v>93</v>
      </c>
      <c r="C65" s="69"/>
      <c r="D65" s="15">
        <v>1</v>
      </c>
      <c r="E65" s="69">
        <v>58.3</v>
      </c>
      <c r="F65" s="15">
        <v>2</v>
      </c>
      <c r="G65" s="69">
        <v>58.3</v>
      </c>
      <c r="H65" s="15"/>
    </row>
    <row r="66" spans="1:8" ht="17.25" customHeight="1" thickBot="1" x14ac:dyDescent="0.3">
      <c r="A66" s="234"/>
      <c r="B66" s="204"/>
      <c r="C66" s="70"/>
      <c r="D66" s="20">
        <v>2</v>
      </c>
      <c r="E66" s="70">
        <v>59.7</v>
      </c>
      <c r="F66" s="20">
        <v>2</v>
      </c>
      <c r="G66" s="70">
        <v>59.7</v>
      </c>
      <c r="H66" s="20"/>
    </row>
    <row r="67" spans="1:8" ht="17.25" customHeight="1" x14ac:dyDescent="0.25">
      <c r="A67" s="232" t="s">
        <v>94</v>
      </c>
      <c r="B67" s="203" t="s">
        <v>95</v>
      </c>
      <c r="C67" s="69"/>
      <c r="D67" s="15">
        <v>1</v>
      </c>
      <c r="E67" s="69">
        <v>59</v>
      </c>
      <c r="F67" s="15">
        <v>3</v>
      </c>
      <c r="G67" s="69">
        <v>59</v>
      </c>
      <c r="H67" s="15"/>
    </row>
    <row r="68" spans="1:8" ht="17.25" customHeight="1" thickBot="1" x14ac:dyDescent="0.3">
      <c r="A68" s="234"/>
      <c r="B68" s="204"/>
      <c r="C68" s="70"/>
      <c r="D68" s="20">
        <v>2</v>
      </c>
      <c r="E68" s="70">
        <v>59.1</v>
      </c>
      <c r="F68" s="20">
        <v>2</v>
      </c>
      <c r="G68" s="70">
        <v>59.1</v>
      </c>
      <c r="H68" s="20"/>
    </row>
    <row r="69" spans="1:8" ht="17.25" customHeight="1" x14ac:dyDescent="0.25">
      <c r="A69" s="232" t="s">
        <v>96</v>
      </c>
      <c r="B69" s="203" t="s">
        <v>97</v>
      </c>
      <c r="C69" s="69"/>
      <c r="D69" s="15">
        <v>1</v>
      </c>
      <c r="E69" s="69">
        <v>77.099999999999994</v>
      </c>
      <c r="F69" s="15">
        <v>3</v>
      </c>
      <c r="G69" s="69">
        <v>77.099999999999994</v>
      </c>
      <c r="H69" s="15"/>
    </row>
    <row r="70" spans="1:8" ht="17.25" customHeight="1" thickBot="1" x14ac:dyDescent="0.3">
      <c r="A70" s="234"/>
      <c r="B70" s="204"/>
      <c r="C70" s="70"/>
      <c r="D70" s="20">
        <v>2</v>
      </c>
      <c r="E70" s="70">
        <v>77.3</v>
      </c>
      <c r="F70" s="20">
        <v>3</v>
      </c>
      <c r="G70" s="70">
        <v>77.3</v>
      </c>
      <c r="H70" s="20"/>
    </row>
    <row r="71" spans="1:8" ht="17.25" customHeight="1" x14ac:dyDescent="0.25">
      <c r="A71" s="232" t="s">
        <v>98</v>
      </c>
      <c r="B71" s="203" t="s">
        <v>99</v>
      </c>
      <c r="C71" s="69"/>
      <c r="D71" s="15">
        <v>1</v>
      </c>
      <c r="E71" s="69">
        <v>74.7</v>
      </c>
      <c r="F71" s="15">
        <v>4</v>
      </c>
      <c r="G71" s="69">
        <v>74.7</v>
      </c>
      <c r="H71" s="15"/>
    </row>
    <row r="72" spans="1:8" ht="17.25" customHeight="1" thickBot="1" x14ac:dyDescent="0.3">
      <c r="A72" s="234"/>
      <c r="B72" s="204"/>
      <c r="C72" s="70"/>
      <c r="D72" s="20">
        <v>2</v>
      </c>
      <c r="E72" s="70">
        <v>73.3</v>
      </c>
      <c r="F72" s="20">
        <v>4</v>
      </c>
      <c r="G72" s="70">
        <v>73.3</v>
      </c>
      <c r="H72" s="20"/>
    </row>
    <row r="73" spans="1:8" ht="17.25" customHeight="1" x14ac:dyDescent="0.25">
      <c r="A73" s="232" t="s">
        <v>100</v>
      </c>
      <c r="B73" s="203" t="s">
        <v>101</v>
      </c>
      <c r="C73" s="69"/>
      <c r="D73" s="15">
        <v>1</v>
      </c>
      <c r="E73" s="69">
        <v>77.5</v>
      </c>
      <c r="F73" s="15">
        <v>3</v>
      </c>
      <c r="G73" s="69">
        <v>77.5</v>
      </c>
      <c r="H73" s="15"/>
    </row>
    <row r="74" spans="1:8" ht="17.25" customHeight="1" thickBot="1" x14ac:dyDescent="0.3">
      <c r="A74" s="234"/>
      <c r="B74" s="204"/>
      <c r="C74" s="70"/>
      <c r="D74" s="20">
        <v>2</v>
      </c>
      <c r="E74" s="70">
        <v>76.5</v>
      </c>
      <c r="F74" s="20">
        <v>4</v>
      </c>
      <c r="G74" s="70">
        <v>76.5</v>
      </c>
      <c r="H74" s="20"/>
    </row>
    <row r="75" spans="1:8" ht="17.25" customHeight="1" x14ac:dyDescent="0.25">
      <c r="A75" s="203" t="s">
        <v>102</v>
      </c>
      <c r="B75" s="203" t="s">
        <v>103</v>
      </c>
      <c r="C75" s="69"/>
      <c r="D75" s="15">
        <v>1</v>
      </c>
      <c r="E75" s="69">
        <v>52.5</v>
      </c>
      <c r="F75" s="15">
        <v>3</v>
      </c>
      <c r="G75" s="69">
        <v>52.5</v>
      </c>
      <c r="H75" s="15"/>
    </row>
    <row r="76" spans="1:8" ht="17.25" customHeight="1" thickBot="1" x14ac:dyDescent="0.3">
      <c r="A76" s="204"/>
      <c r="B76" s="204"/>
      <c r="C76" s="70"/>
      <c r="D76" s="20">
        <v>2</v>
      </c>
      <c r="E76" s="70">
        <v>53.1</v>
      </c>
      <c r="F76" s="20">
        <v>3</v>
      </c>
      <c r="G76" s="70">
        <v>53.1</v>
      </c>
      <c r="H76" s="20"/>
    </row>
    <row r="77" spans="1:8" ht="17.25" customHeight="1" x14ac:dyDescent="0.25">
      <c r="A77" s="232" t="s">
        <v>104</v>
      </c>
      <c r="B77" s="203" t="s">
        <v>105</v>
      </c>
      <c r="C77" s="69"/>
      <c r="D77" s="15">
        <v>1</v>
      </c>
      <c r="E77" s="69">
        <v>44.6</v>
      </c>
      <c r="F77" s="15">
        <v>2</v>
      </c>
      <c r="G77" s="69">
        <v>44.6</v>
      </c>
      <c r="H77" s="15"/>
    </row>
    <row r="78" spans="1:8" ht="17.25" customHeight="1" thickBot="1" x14ac:dyDescent="0.3">
      <c r="A78" s="234"/>
      <c r="B78" s="204"/>
      <c r="C78" s="70"/>
      <c r="D78" s="20">
        <v>2</v>
      </c>
      <c r="E78" s="70">
        <v>44.6</v>
      </c>
      <c r="F78" s="20">
        <v>2</v>
      </c>
      <c r="G78" s="70">
        <v>44.6</v>
      </c>
      <c r="H78" s="20"/>
    </row>
    <row r="79" spans="1:8" ht="17.25" customHeight="1" x14ac:dyDescent="0.25">
      <c r="A79" s="232" t="s">
        <v>106</v>
      </c>
      <c r="B79" s="203" t="s">
        <v>107</v>
      </c>
      <c r="C79" s="69"/>
      <c r="D79" s="15">
        <v>1</v>
      </c>
      <c r="E79" s="69">
        <v>30.2</v>
      </c>
      <c r="F79" s="15">
        <v>1</v>
      </c>
      <c r="G79" s="69">
        <v>30.2</v>
      </c>
      <c r="H79" s="15"/>
    </row>
    <row r="80" spans="1:8" ht="17.25" customHeight="1" x14ac:dyDescent="0.25">
      <c r="A80" s="233"/>
      <c r="B80" s="219"/>
      <c r="C80" s="69"/>
      <c r="D80" s="15">
        <v>2</v>
      </c>
      <c r="E80" s="69">
        <v>29.6</v>
      </c>
      <c r="F80" s="15">
        <v>1</v>
      </c>
      <c r="G80" s="69">
        <v>29.6</v>
      </c>
      <c r="H80" s="15"/>
    </row>
    <row r="81" spans="1:8" ht="17.25" customHeight="1" x14ac:dyDescent="0.25">
      <c r="A81" s="233"/>
      <c r="B81" s="219"/>
      <c r="C81" s="69"/>
      <c r="D81" s="15">
        <v>3</v>
      </c>
      <c r="E81" s="69">
        <v>28.8</v>
      </c>
      <c r="F81" s="15">
        <v>1</v>
      </c>
      <c r="G81" s="69">
        <v>28.8</v>
      </c>
      <c r="H81" s="15"/>
    </row>
    <row r="82" spans="1:8" ht="17.25" customHeight="1" thickBot="1" x14ac:dyDescent="0.3">
      <c r="A82" s="234"/>
      <c r="B82" s="204"/>
      <c r="C82" s="70"/>
      <c r="D82" s="20">
        <v>4</v>
      </c>
      <c r="E82" s="70">
        <v>29</v>
      </c>
      <c r="F82" s="20">
        <v>1</v>
      </c>
      <c r="G82" s="70">
        <v>29</v>
      </c>
      <c r="H82" s="20"/>
    </row>
    <row r="83" spans="1:8" ht="17.25" customHeight="1" x14ac:dyDescent="0.25">
      <c r="A83" s="203" t="s">
        <v>108</v>
      </c>
      <c r="B83" s="203" t="s">
        <v>109</v>
      </c>
      <c r="C83" s="69"/>
      <c r="D83" s="15">
        <v>1</v>
      </c>
      <c r="E83" s="69">
        <v>78.900000000000006</v>
      </c>
      <c r="F83" s="15">
        <v>3</v>
      </c>
      <c r="G83" s="69">
        <v>78.900000000000006</v>
      </c>
      <c r="H83" s="15"/>
    </row>
    <row r="84" spans="1:8" ht="17.25" customHeight="1" thickBot="1" x14ac:dyDescent="0.3">
      <c r="A84" s="204"/>
      <c r="B84" s="204"/>
      <c r="C84" s="70"/>
      <c r="D84" s="20">
        <v>2</v>
      </c>
      <c r="E84" s="70">
        <v>78.2</v>
      </c>
      <c r="F84" s="20">
        <v>3</v>
      </c>
      <c r="G84" s="70">
        <v>78.2</v>
      </c>
      <c r="H84" s="20"/>
    </row>
    <row r="85" spans="1:8" ht="17.25" customHeight="1" x14ac:dyDescent="0.25">
      <c r="A85" s="203" t="s">
        <v>110</v>
      </c>
      <c r="B85" s="203" t="s">
        <v>111</v>
      </c>
      <c r="C85" s="69"/>
      <c r="D85" s="15">
        <v>1</v>
      </c>
      <c r="E85" s="69">
        <f>80.6</f>
        <v>80.599999999999994</v>
      </c>
      <c r="F85" s="15">
        <v>3</v>
      </c>
      <c r="G85" s="69">
        <f>80.6</f>
        <v>80.599999999999994</v>
      </c>
      <c r="H85" s="15"/>
    </row>
    <row r="86" spans="1:8" ht="17.25" customHeight="1" thickBot="1" x14ac:dyDescent="0.3">
      <c r="A86" s="204"/>
      <c r="B86" s="204"/>
      <c r="C86" s="70"/>
      <c r="D86" s="20">
        <v>2</v>
      </c>
      <c r="E86" s="70">
        <f>79.8</f>
        <v>79.8</v>
      </c>
      <c r="F86" s="20">
        <v>3</v>
      </c>
      <c r="G86" s="70">
        <f>79.8</f>
        <v>79.8</v>
      </c>
      <c r="H86" s="20"/>
    </row>
    <row r="87" spans="1:8" ht="17.25" customHeight="1" x14ac:dyDescent="0.25">
      <c r="A87" s="203" t="s">
        <v>112</v>
      </c>
      <c r="B87" s="203" t="s">
        <v>113</v>
      </c>
      <c r="C87" s="69"/>
      <c r="D87" s="15">
        <v>1</v>
      </c>
      <c r="E87" s="69">
        <v>79.900000000000006</v>
      </c>
      <c r="F87" s="15">
        <v>3</v>
      </c>
      <c r="G87" s="69">
        <v>79.900000000000006</v>
      </c>
      <c r="H87" s="15"/>
    </row>
    <row r="88" spans="1:8" ht="17.25" customHeight="1" thickBot="1" x14ac:dyDescent="0.3">
      <c r="A88" s="204"/>
      <c r="B88" s="204"/>
      <c r="C88" s="70"/>
      <c r="D88" s="20">
        <v>2</v>
      </c>
      <c r="E88" s="70">
        <v>80</v>
      </c>
      <c r="F88" s="20">
        <v>3</v>
      </c>
      <c r="G88" s="70">
        <v>80</v>
      </c>
      <c r="H88" s="20"/>
    </row>
    <row r="89" spans="1:8" ht="17.25" customHeight="1" x14ac:dyDescent="0.25">
      <c r="A89" s="203" t="s">
        <v>114</v>
      </c>
      <c r="B89" s="203" t="s">
        <v>115</v>
      </c>
      <c r="C89" s="69"/>
      <c r="D89" s="15">
        <v>1</v>
      </c>
      <c r="E89" s="69">
        <v>80.3</v>
      </c>
      <c r="F89" s="15">
        <v>3</v>
      </c>
      <c r="G89" s="69">
        <v>80.3</v>
      </c>
      <c r="H89" s="15"/>
    </row>
    <row r="90" spans="1:8" ht="17.25" customHeight="1" thickBot="1" x14ac:dyDescent="0.3">
      <c r="A90" s="204"/>
      <c r="B90" s="204"/>
      <c r="C90" s="70"/>
      <c r="D90" s="20">
        <v>2</v>
      </c>
      <c r="E90" s="70">
        <v>81.599999999999994</v>
      </c>
      <c r="F90" s="20">
        <v>3</v>
      </c>
      <c r="G90" s="70">
        <v>81.599999999999994</v>
      </c>
      <c r="H90" s="20"/>
    </row>
    <row r="91" spans="1:8" ht="17.25" customHeight="1" x14ac:dyDescent="0.25">
      <c r="A91" s="203" t="s">
        <v>116</v>
      </c>
      <c r="B91" s="203" t="s">
        <v>117</v>
      </c>
      <c r="C91" s="69"/>
      <c r="D91" s="15">
        <v>1</v>
      </c>
      <c r="E91" s="69">
        <v>52.7</v>
      </c>
      <c r="F91" s="15">
        <v>3</v>
      </c>
      <c r="G91" s="69">
        <v>56</v>
      </c>
      <c r="H91" s="15"/>
    </row>
    <row r="92" spans="1:8" ht="17.25" customHeight="1" thickBot="1" x14ac:dyDescent="0.3">
      <c r="A92" s="204"/>
      <c r="B92" s="204"/>
      <c r="C92" s="70"/>
      <c r="D92" s="20">
        <v>2</v>
      </c>
      <c r="E92" s="70">
        <v>55.3</v>
      </c>
      <c r="F92" s="20">
        <v>3</v>
      </c>
      <c r="G92" s="70">
        <v>56</v>
      </c>
      <c r="H92" s="20"/>
    </row>
    <row r="93" spans="1:8" ht="17.25" customHeight="1" x14ac:dyDescent="0.25">
      <c r="A93" s="203" t="s">
        <v>118</v>
      </c>
      <c r="B93" s="203" t="s">
        <v>119</v>
      </c>
      <c r="C93" s="69"/>
      <c r="D93" s="15">
        <v>1</v>
      </c>
      <c r="E93" s="69">
        <v>55.8</v>
      </c>
      <c r="F93" s="15">
        <v>3</v>
      </c>
      <c r="G93" s="69">
        <v>56</v>
      </c>
      <c r="H93" s="15"/>
    </row>
    <row r="94" spans="1:8" ht="17.25" customHeight="1" thickBot="1" x14ac:dyDescent="0.3">
      <c r="A94" s="204"/>
      <c r="B94" s="204"/>
      <c r="C94" s="70"/>
      <c r="D94" s="20">
        <v>2</v>
      </c>
      <c r="E94" s="70">
        <v>56.6</v>
      </c>
      <c r="F94" s="20">
        <v>3</v>
      </c>
      <c r="G94" s="70">
        <v>56.6</v>
      </c>
      <c r="H94" s="20"/>
    </row>
    <row r="95" spans="1:8" s="9" customFormat="1" ht="17.25" customHeight="1" thickBot="1" x14ac:dyDescent="0.3">
      <c r="A95" s="36" t="s">
        <v>124</v>
      </c>
      <c r="B95" s="36"/>
      <c r="C95" s="84"/>
      <c r="D95" s="83">
        <v>5</v>
      </c>
      <c r="E95" s="84">
        <f>SUM(E96:E100)</f>
        <v>282.90000000000003</v>
      </c>
      <c r="F95" s="84"/>
      <c r="G95" s="84">
        <f>SUM(G96:G100)</f>
        <v>289.7</v>
      </c>
      <c r="H95" s="84"/>
    </row>
    <row r="96" spans="1:8" ht="27" customHeight="1" thickBot="1" x14ac:dyDescent="0.3">
      <c r="A96" s="128" t="s">
        <v>150</v>
      </c>
      <c r="B96" s="128" t="s">
        <v>143</v>
      </c>
      <c r="C96" s="141"/>
      <c r="D96" s="104">
        <v>8</v>
      </c>
      <c r="E96" s="141">
        <v>37.200000000000003</v>
      </c>
      <c r="F96" s="104">
        <v>2</v>
      </c>
      <c r="G96" s="141">
        <v>44</v>
      </c>
      <c r="H96" s="142" t="s">
        <v>137</v>
      </c>
    </row>
    <row r="97" spans="1:8" s="1" customFormat="1" x14ac:dyDescent="0.25">
      <c r="A97" s="216" t="s">
        <v>147</v>
      </c>
      <c r="B97" s="237" t="s">
        <v>149</v>
      </c>
      <c r="C97" s="119"/>
      <c r="D97" s="121">
        <v>2</v>
      </c>
      <c r="E97" s="122">
        <v>54.7</v>
      </c>
      <c r="F97" s="122">
        <v>2</v>
      </c>
      <c r="G97" s="122">
        <v>54.7</v>
      </c>
      <c r="H97" s="132" t="s">
        <v>137</v>
      </c>
    </row>
    <row r="98" spans="1:8" s="1" customFormat="1" x14ac:dyDescent="0.25">
      <c r="A98" s="217"/>
      <c r="B98" s="238"/>
      <c r="C98" s="123"/>
      <c r="D98" s="123">
        <v>3</v>
      </c>
      <c r="E98" s="124">
        <v>67.7</v>
      </c>
      <c r="F98" s="124">
        <v>3</v>
      </c>
      <c r="G98" s="124">
        <v>67.7</v>
      </c>
      <c r="H98" s="187" t="s">
        <v>173</v>
      </c>
    </row>
    <row r="99" spans="1:8" s="1" customFormat="1" x14ac:dyDescent="0.25">
      <c r="A99" s="217"/>
      <c r="B99" s="238"/>
      <c r="C99" s="123"/>
      <c r="D99" s="123">
        <v>9</v>
      </c>
      <c r="E99" s="124">
        <v>68.3</v>
      </c>
      <c r="F99" s="124">
        <v>3</v>
      </c>
      <c r="G99" s="124">
        <v>68.3</v>
      </c>
      <c r="H99" s="133" t="s">
        <v>137</v>
      </c>
    </row>
    <row r="100" spans="1:8" s="1" customFormat="1" ht="15.75" thickBot="1" x14ac:dyDescent="0.3">
      <c r="A100" s="218"/>
      <c r="B100" s="239"/>
      <c r="C100" s="125"/>
      <c r="D100" s="125">
        <v>12</v>
      </c>
      <c r="E100" s="126">
        <v>55</v>
      </c>
      <c r="F100" s="126">
        <v>2</v>
      </c>
      <c r="G100" s="126">
        <v>55</v>
      </c>
      <c r="H100" s="134" t="s">
        <v>137</v>
      </c>
    </row>
    <row r="101" spans="1:8" s="9" customFormat="1" ht="17.25" customHeight="1" thickBot="1" x14ac:dyDescent="0.3">
      <c r="A101" s="36" t="s">
        <v>148</v>
      </c>
      <c r="B101" s="36"/>
      <c r="C101" s="84"/>
      <c r="D101" s="83">
        <v>4</v>
      </c>
      <c r="E101" s="84">
        <f>SUM(E102:E105)</f>
        <v>134.80000000000001</v>
      </c>
      <c r="F101" s="84"/>
      <c r="G101" s="84">
        <f>SUM(G102:G105)</f>
        <v>144.30000000000001</v>
      </c>
      <c r="H101" s="84"/>
    </row>
    <row r="102" spans="1:8" ht="17.25" customHeight="1" x14ac:dyDescent="0.25">
      <c r="A102" s="232" t="s">
        <v>144</v>
      </c>
      <c r="B102" s="237" t="s">
        <v>145</v>
      </c>
      <c r="C102" s="119"/>
      <c r="D102" s="119">
        <v>1</v>
      </c>
      <c r="E102" s="120">
        <v>43.3</v>
      </c>
      <c r="F102" s="120">
        <v>1</v>
      </c>
      <c r="G102" s="120">
        <v>43.3</v>
      </c>
      <c r="H102" s="120"/>
    </row>
    <row r="103" spans="1:8" ht="17.25" customHeight="1" thickBot="1" x14ac:dyDescent="0.3">
      <c r="A103" s="234"/>
      <c r="B103" s="239"/>
      <c r="C103" s="127"/>
      <c r="D103" s="127">
        <v>2</v>
      </c>
      <c r="E103" s="74">
        <v>44.8</v>
      </c>
      <c r="F103" s="74">
        <v>2</v>
      </c>
      <c r="G103" s="74">
        <v>45</v>
      </c>
      <c r="H103" s="74"/>
    </row>
    <row r="104" spans="1:8" ht="17.25" customHeight="1" x14ac:dyDescent="0.25">
      <c r="A104" s="232" t="s">
        <v>146</v>
      </c>
      <c r="B104" s="237" t="s">
        <v>145</v>
      </c>
      <c r="C104" s="119"/>
      <c r="D104" s="119">
        <v>1</v>
      </c>
      <c r="E104" s="119">
        <v>23.9</v>
      </c>
      <c r="F104" s="119">
        <v>1</v>
      </c>
      <c r="G104" s="119">
        <v>28</v>
      </c>
      <c r="H104" s="119"/>
    </row>
    <row r="105" spans="1:8" ht="17.25" customHeight="1" thickBot="1" x14ac:dyDescent="0.3">
      <c r="A105" s="234"/>
      <c r="B105" s="239"/>
      <c r="C105" s="125"/>
      <c r="D105" s="125">
        <v>2</v>
      </c>
      <c r="E105" s="125">
        <v>22.8</v>
      </c>
      <c r="F105" s="125">
        <v>1</v>
      </c>
      <c r="G105" s="125">
        <v>28</v>
      </c>
      <c r="H105" s="125"/>
    </row>
    <row r="106" spans="1:8" s="9" customFormat="1" ht="17.25" customHeight="1" thickBot="1" x14ac:dyDescent="0.3">
      <c r="A106" s="36" t="s">
        <v>159</v>
      </c>
      <c r="B106" s="36"/>
      <c r="C106" s="84"/>
      <c r="D106" s="83">
        <v>2</v>
      </c>
      <c r="E106" s="84">
        <f>SUM(E107:E108)</f>
        <v>44.1</v>
      </c>
      <c r="F106" s="84"/>
      <c r="G106" s="84">
        <f t="shared" ref="G106" si="0">SUM(G107:G108)</f>
        <v>56</v>
      </c>
      <c r="H106" s="84"/>
    </row>
    <row r="107" spans="1:8" ht="17.25" customHeight="1" x14ac:dyDescent="0.25">
      <c r="A107" s="244" t="s">
        <v>160</v>
      </c>
      <c r="B107" s="220" t="s">
        <v>161</v>
      </c>
      <c r="C107" s="139"/>
      <c r="D107" s="139">
        <v>1</v>
      </c>
      <c r="E107" s="139">
        <v>22</v>
      </c>
      <c r="F107" s="139">
        <v>1</v>
      </c>
      <c r="G107" s="139">
        <v>28</v>
      </c>
      <c r="H107" s="139"/>
    </row>
    <row r="108" spans="1:8" ht="17.25" customHeight="1" thickBot="1" x14ac:dyDescent="0.3">
      <c r="A108" s="245"/>
      <c r="B108" s="246"/>
      <c r="C108" s="125"/>
      <c r="D108" s="125">
        <v>2</v>
      </c>
      <c r="E108" s="125">
        <v>22.1</v>
      </c>
      <c r="F108" s="125">
        <v>1</v>
      </c>
      <c r="G108" s="125">
        <v>28</v>
      </c>
      <c r="H108" s="125"/>
    </row>
    <row r="109" spans="1:8" s="9" customFormat="1" ht="17.25" customHeight="1" x14ac:dyDescent="0.25">
      <c r="A109" s="85" t="s">
        <v>4</v>
      </c>
      <c r="B109" s="90" t="s">
        <v>126</v>
      </c>
      <c r="C109" s="86"/>
      <c r="D109" s="146">
        <f>D5+D17+D32+D49+D52+D95+D101+D106</f>
        <v>96</v>
      </c>
      <c r="E109" s="145">
        <f>E5+E17+E32+E49+E52+E95+E101+E106</f>
        <v>4823.7</v>
      </c>
      <c r="F109" s="145"/>
      <c r="G109" s="145">
        <f>G5+G17+G32+G49+G52+G95+G101+G106</f>
        <v>4924.2999999999993</v>
      </c>
      <c r="H109" s="86"/>
    </row>
    <row r="110" spans="1:8" ht="17.25" customHeight="1" x14ac:dyDescent="0.25"/>
    <row r="111" spans="1:8" ht="17.25" customHeight="1" x14ac:dyDescent="0.25"/>
    <row r="112" spans="1:8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</sheetData>
  <mergeCells count="65">
    <mergeCell ref="A107:A108"/>
    <mergeCell ref="B107:B108"/>
    <mergeCell ref="A102:A103"/>
    <mergeCell ref="B102:B103"/>
    <mergeCell ref="A104:A105"/>
    <mergeCell ref="B104:B105"/>
    <mergeCell ref="A97:A100"/>
    <mergeCell ref="B97:B100"/>
    <mergeCell ref="A2:F2"/>
    <mergeCell ref="A67:A68"/>
    <mergeCell ref="A75:A76"/>
    <mergeCell ref="A6:A8"/>
    <mergeCell ref="A53:A55"/>
    <mergeCell ref="A50:A51"/>
    <mergeCell ref="A9:A16"/>
    <mergeCell ref="A28:A30"/>
    <mergeCell ref="A33:A40"/>
    <mergeCell ref="A59:A60"/>
    <mergeCell ref="A41:A48"/>
    <mergeCell ref="B69:B70"/>
    <mergeCell ref="A61:A62"/>
    <mergeCell ref="A73:A74"/>
    <mergeCell ref="A77:A78"/>
    <mergeCell ref="A69:A70"/>
    <mergeCell ref="A71:A72"/>
    <mergeCell ref="A65:A66"/>
    <mergeCell ref="B65:B66"/>
    <mergeCell ref="B67:B68"/>
    <mergeCell ref="B75:B76"/>
    <mergeCell ref="B53:B55"/>
    <mergeCell ref="B56:B58"/>
    <mergeCell ref="A63:A64"/>
    <mergeCell ref="B71:B72"/>
    <mergeCell ref="B9:B16"/>
    <mergeCell ref="A25:A27"/>
    <mergeCell ref="A19:A20"/>
    <mergeCell ref="A21:A24"/>
    <mergeCell ref="A56:A58"/>
    <mergeCell ref="A93:A94"/>
    <mergeCell ref="B79:B82"/>
    <mergeCell ref="B6:B8"/>
    <mergeCell ref="B59:B60"/>
    <mergeCell ref="B63:B64"/>
    <mergeCell ref="B33:B40"/>
    <mergeCell ref="B93:B94"/>
    <mergeCell ref="B41:B48"/>
    <mergeCell ref="B28:B30"/>
    <mergeCell ref="B25:B27"/>
    <mergeCell ref="B19:B20"/>
    <mergeCell ref="B21:B24"/>
    <mergeCell ref="B61:B62"/>
    <mergeCell ref="B77:B78"/>
    <mergeCell ref="B73:B74"/>
    <mergeCell ref="B50:B51"/>
    <mergeCell ref="A91:A92"/>
    <mergeCell ref="B91:B92"/>
    <mergeCell ref="A83:A84"/>
    <mergeCell ref="B83:B84"/>
    <mergeCell ref="A85:A86"/>
    <mergeCell ref="B85:B86"/>
    <mergeCell ref="A79:A82"/>
    <mergeCell ref="A87:A88"/>
    <mergeCell ref="B87:B88"/>
    <mergeCell ref="A89:A90"/>
    <mergeCell ref="B89:B90"/>
  </mergeCells>
  <pageMargins left="0.11811023622047245" right="0.11811023622047245" top="0.15748031496062992" bottom="0.15748031496062992" header="0.31496062992125984" footer="0.31496062992125984"/>
  <pageSetup paperSize="9" scale="56" fitToHeight="2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145"/>
  <sheetViews>
    <sheetView tabSelected="1" view="pageBreakPreview" zoomScaleNormal="100" zoomScaleSheetLayoutView="100" workbookViewId="0">
      <selection activeCell="A2" sqref="A2:E2"/>
    </sheetView>
  </sheetViews>
  <sheetFormatPr defaultRowHeight="15" x14ac:dyDescent="0.25"/>
  <cols>
    <col min="1" max="1" width="22.28515625" customWidth="1"/>
    <col min="2" max="2" width="25.28515625" style="2" customWidth="1"/>
    <col min="3" max="3" width="12.28515625" style="11" customWidth="1"/>
    <col min="4" max="4" width="10" style="7" bestFit="1" customWidth="1"/>
    <col min="5" max="5" width="12" style="7" customWidth="1"/>
    <col min="6" max="6" width="17.5703125" style="92" customWidth="1"/>
    <col min="7" max="7" width="37.28515625" style="91" customWidth="1"/>
  </cols>
  <sheetData>
    <row r="2" spans="1:7" s="8" customFormat="1" x14ac:dyDescent="0.25">
      <c r="A2" s="240" t="s">
        <v>177</v>
      </c>
      <c r="B2" s="241"/>
      <c r="C2" s="241"/>
      <c r="D2" s="241"/>
      <c r="E2" s="241"/>
      <c r="F2" s="92"/>
    </row>
    <row r="4" spans="1:7" ht="55.5" customHeight="1" thickBot="1" x14ac:dyDescent="0.3">
      <c r="A4" s="3" t="s">
        <v>3</v>
      </c>
      <c r="B4" s="14" t="s">
        <v>8</v>
      </c>
      <c r="C4" s="3" t="s">
        <v>0</v>
      </c>
      <c r="D4" s="13" t="s">
        <v>6</v>
      </c>
      <c r="E4" s="13" t="s">
        <v>7</v>
      </c>
      <c r="F4" s="13" t="s">
        <v>131</v>
      </c>
      <c r="G4" s="13" t="s">
        <v>130</v>
      </c>
    </row>
    <row r="5" spans="1:7" x14ac:dyDescent="0.25">
      <c r="A5" s="254" t="s">
        <v>174</v>
      </c>
      <c r="B5" s="250" t="s">
        <v>27</v>
      </c>
      <c r="C5" s="111">
        <v>1</v>
      </c>
      <c r="D5" s="27">
        <v>51.4</v>
      </c>
      <c r="E5" s="147">
        <v>3</v>
      </c>
      <c r="F5" s="124">
        <v>56</v>
      </c>
      <c r="G5" s="112"/>
    </row>
    <row r="6" spans="1:7" x14ac:dyDescent="0.25">
      <c r="A6" s="255"/>
      <c r="B6" s="253"/>
      <c r="C6" s="109">
        <v>2</v>
      </c>
      <c r="D6" s="27">
        <v>40.700000000000003</v>
      </c>
      <c r="E6" s="147">
        <v>2</v>
      </c>
      <c r="F6" s="124">
        <v>44</v>
      </c>
      <c r="G6" s="110"/>
    </row>
    <row r="7" spans="1:7" s="8" customFormat="1" x14ac:dyDescent="0.25">
      <c r="A7" s="256"/>
      <c r="B7" s="251"/>
      <c r="C7" s="6">
        <v>3</v>
      </c>
      <c r="D7" s="27">
        <v>51.4</v>
      </c>
      <c r="E7" s="147">
        <v>3</v>
      </c>
      <c r="F7" s="124">
        <v>56</v>
      </c>
      <c r="G7" s="10"/>
    </row>
    <row r="8" spans="1:7" s="8" customFormat="1" x14ac:dyDescent="0.25">
      <c r="A8" s="256"/>
      <c r="B8" s="251"/>
      <c r="C8" s="6">
        <v>4</v>
      </c>
      <c r="D8" s="27">
        <v>41.9</v>
      </c>
      <c r="E8" s="147">
        <v>2</v>
      </c>
      <c r="F8" s="124">
        <v>44</v>
      </c>
      <c r="G8" s="10"/>
    </row>
    <row r="9" spans="1:7" s="8" customFormat="1" x14ac:dyDescent="0.25">
      <c r="A9" s="256"/>
      <c r="B9" s="251"/>
      <c r="C9" s="107">
        <v>5</v>
      </c>
      <c r="D9" s="27">
        <v>42.1</v>
      </c>
      <c r="E9" s="147">
        <v>2</v>
      </c>
      <c r="F9" s="124">
        <v>44</v>
      </c>
      <c r="G9" s="5"/>
    </row>
    <row r="10" spans="1:7" s="8" customFormat="1" x14ac:dyDescent="0.25">
      <c r="A10" s="256"/>
      <c r="B10" s="251"/>
      <c r="C10" s="6">
        <v>6</v>
      </c>
      <c r="D10" s="27">
        <v>31</v>
      </c>
      <c r="E10" s="147">
        <v>1</v>
      </c>
      <c r="F10" s="124">
        <v>31</v>
      </c>
      <c r="G10" s="10"/>
    </row>
    <row r="11" spans="1:7" s="8" customFormat="1" x14ac:dyDescent="0.25">
      <c r="A11" s="256"/>
      <c r="B11" s="251"/>
      <c r="C11" s="6">
        <v>7</v>
      </c>
      <c r="D11" s="27">
        <v>42.1</v>
      </c>
      <c r="E11" s="147">
        <v>2</v>
      </c>
      <c r="F11" s="124">
        <v>44</v>
      </c>
      <c r="G11" s="10"/>
    </row>
    <row r="12" spans="1:7" s="8" customFormat="1" x14ac:dyDescent="0.25">
      <c r="A12" s="256"/>
      <c r="B12" s="251"/>
      <c r="C12" s="6">
        <v>8</v>
      </c>
      <c r="D12" s="27">
        <v>31</v>
      </c>
      <c r="E12" s="147">
        <v>1</v>
      </c>
      <c r="F12" s="124">
        <v>31</v>
      </c>
      <c r="G12" s="10"/>
    </row>
    <row r="13" spans="1:7" s="8" customFormat="1" x14ac:dyDescent="0.25">
      <c r="A13" s="256"/>
      <c r="B13" s="251"/>
      <c r="C13" s="6">
        <v>9</v>
      </c>
      <c r="D13" s="27">
        <v>41</v>
      </c>
      <c r="E13" s="147">
        <v>2</v>
      </c>
      <c r="F13" s="124">
        <v>44</v>
      </c>
      <c r="G13" s="10"/>
    </row>
    <row r="14" spans="1:7" s="8" customFormat="1" x14ac:dyDescent="0.25">
      <c r="A14" s="256"/>
      <c r="B14" s="251"/>
      <c r="C14" s="6">
        <v>10</v>
      </c>
      <c r="D14" s="27">
        <v>51.9</v>
      </c>
      <c r="E14" s="147">
        <v>3</v>
      </c>
      <c r="F14" s="124">
        <v>56</v>
      </c>
      <c r="G14" s="10"/>
    </row>
    <row r="15" spans="1:7" s="8" customFormat="1" x14ac:dyDescent="0.25">
      <c r="A15" s="256"/>
      <c r="B15" s="251"/>
      <c r="C15" s="6">
        <v>11</v>
      </c>
      <c r="D15" s="27">
        <v>41</v>
      </c>
      <c r="E15" s="147">
        <v>2</v>
      </c>
      <c r="F15" s="124">
        <v>44</v>
      </c>
      <c r="G15" s="10"/>
    </row>
    <row r="16" spans="1:7" s="8" customFormat="1" ht="15.75" thickBot="1" x14ac:dyDescent="0.3">
      <c r="A16" s="257"/>
      <c r="B16" s="252"/>
      <c r="C16" s="108">
        <v>12</v>
      </c>
      <c r="D16" s="27">
        <v>51.9</v>
      </c>
      <c r="E16" s="147">
        <v>3</v>
      </c>
      <c r="F16" s="124">
        <v>56</v>
      </c>
      <c r="G16" s="113"/>
    </row>
    <row r="17" spans="1:7" x14ac:dyDescent="0.25">
      <c r="A17" s="254" t="s">
        <v>9</v>
      </c>
      <c r="B17" s="250" t="s">
        <v>27</v>
      </c>
      <c r="C17" s="111">
        <v>2</v>
      </c>
      <c r="D17" s="112">
        <v>42</v>
      </c>
      <c r="E17" s="112">
        <v>2</v>
      </c>
      <c r="F17" s="112">
        <v>44</v>
      </c>
      <c r="G17" s="112"/>
    </row>
    <row r="18" spans="1:7" s="8" customFormat="1" x14ac:dyDescent="0.25">
      <c r="A18" s="256"/>
      <c r="B18" s="251"/>
      <c r="C18" s="6">
        <v>3</v>
      </c>
      <c r="D18" s="10">
        <v>52.1</v>
      </c>
      <c r="E18" s="10">
        <v>3</v>
      </c>
      <c r="F18" s="10">
        <v>56</v>
      </c>
      <c r="G18" s="10"/>
    </row>
    <row r="19" spans="1:7" s="8" customFormat="1" x14ac:dyDescent="0.25">
      <c r="A19" s="256"/>
      <c r="B19" s="251"/>
      <c r="C19" s="6">
        <v>4</v>
      </c>
      <c r="D19" s="10">
        <v>42</v>
      </c>
      <c r="E19" s="10">
        <v>2</v>
      </c>
      <c r="F19" s="10">
        <v>44</v>
      </c>
      <c r="G19" s="10"/>
    </row>
    <row r="20" spans="1:7" s="8" customFormat="1" x14ac:dyDescent="0.25">
      <c r="A20" s="256"/>
      <c r="B20" s="251"/>
      <c r="C20" s="185">
        <v>5</v>
      </c>
      <c r="D20" s="5">
        <v>40.5</v>
      </c>
      <c r="E20" s="5">
        <v>2</v>
      </c>
      <c r="F20" s="5">
        <v>44</v>
      </c>
      <c r="G20" s="5"/>
    </row>
    <row r="21" spans="1:7" s="8" customFormat="1" x14ac:dyDescent="0.25">
      <c r="A21" s="256"/>
      <c r="B21" s="251"/>
      <c r="C21" s="6">
        <v>6</v>
      </c>
      <c r="D21" s="10">
        <v>30.5</v>
      </c>
      <c r="E21" s="10">
        <v>1</v>
      </c>
      <c r="F21" s="10">
        <v>30.5</v>
      </c>
      <c r="G21" s="10"/>
    </row>
    <row r="22" spans="1:7" s="8" customFormat="1" x14ac:dyDescent="0.25">
      <c r="A22" s="256"/>
      <c r="B22" s="251"/>
      <c r="C22" s="6">
        <v>7</v>
      </c>
      <c r="D22" s="10">
        <v>39.700000000000003</v>
      </c>
      <c r="E22" s="10">
        <v>2</v>
      </c>
      <c r="F22" s="10">
        <v>44</v>
      </c>
      <c r="G22" s="10"/>
    </row>
    <row r="23" spans="1:7" s="8" customFormat="1" x14ac:dyDescent="0.25">
      <c r="A23" s="256"/>
      <c r="B23" s="251"/>
      <c r="C23" s="6">
        <v>9</v>
      </c>
      <c r="D23" s="10">
        <v>40.1</v>
      </c>
      <c r="E23" s="10">
        <v>2</v>
      </c>
      <c r="F23" s="10">
        <v>44</v>
      </c>
      <c r="G23" s="10"/>
    </row>
    <row r="24" spans="1:7" s="8" customFormat="1" x14ac:dyDescent="0.25">
      <c r="A24" s="256"/>
      <c r="B24" s="251"/>
      <c r="C24" s="6">
        <v>10</v>
      </c>
      <c r="D24" s="10">
        <v>50</v>
      </c>
      <c r="E24" s="10">
        <v>3</v>
      </c>
      <c r="F24" s="10">
        <v>56</v>
      </c>
      <c r="G24" s="10"/>
    </row>
    <row r="25" spans="1:7" s="8" customFormat="1" x14ac:dyDescent="0.25">
      <c r="A25" s="256"/>
      <c r="B25" s="251"/>
      <c r="C25" s="6">
        <v>11</v>
      </c>
      <c r="D25" s="10">
        <v>40.1</v>
      </c>
      <c r="E25" s="10">
        <v>2</v>
      </c>
      <c r="F25" s="10">
        <v>44</v>
      </c>
      <c r="G25" s="10"/>
    </row>
    <row r="26" spans="1:7" s="8" customFormat="1" ht="15.75" thickBot="1" x14ac:dyDescent="0.3">
      <c r="A26" s="257"/>
      <c r="B26" s="252"/>
      <c r="C26" s="186">
        <v>12</v>
      </c>
      <c r="D26" s="113">
        <v>50</v>
      </c>
      <c r="E26" s="113">
        <v>3</v>
      </c>
      <c r="F26" s="113">
        <v>56</v>
      </c>
      <c r="G26" s="113"/>
    </row>
    <row r="27" spans="1:7" s="8" customFormat="1" x14ac:dyDescent="0.25">
      <c r="A27" s="254" t="s">
        <v>10</v>
      </c>
      <c r="B27" s="250" t="s">
        <v>27</v>
      </c>
      <c r="C27" s="111">
        <v>1</v>
      </c>
      <c r="D27" s="112">
        <v>38.799999999999997</v>
      </c>
      <c r="E27" s="112">
        <v>2</v>
      </c>
      <c r="F27" s="112">
        <v>44</v>
      </c>
      <c r="G27" s="112"/>
    </row>
    <row r="28" spans="1:7" s="8" customFormat="1" x14ac:dyDescent="0.25">
      <c r="A28" s="256"/>
      <c r="B28" s="251"/>
      <c r="C28" s="6">
        <v>2</v>
      </c>
      <c r="D28" s="10">
        <v>49.1</v>
      </c>
      <c r="E28" s="10">
        <v>3</v>
      </c>
      <c r="F28" s="10">
        <v>56</v>
      </c>
      <c r="G28" s="10"/>
    </row>
    <row r="29" spans="1:7" s="8" customFormat="1" x14ac:dyDescent="0.25">
      <c r="A29" s="256"/>
      <c r="B29" s="251"/>
      <c r="C29" s="6">
        <v>5</v>
      </c>
      <c r="D29" s="10">
        <v>38.799999999999997</v>
      </c>
      <c r="E29" s="10">
        <v>2</v>
      </c>
      <c r="F29" s="10">
        <v>44</v>
      </c>
      <c r="G29" s="10"/>
    </row>
    <row r="30" spans="1:7" s="8" customFormat="1" x14ac:dyDescent="0.25">
      <c r="A30" s="256"/>
      <c r="B30" s="251"/>
      <c r="C30" s="6">
        <v>6</v>
      </c>
      <c r="D30" s="10">
        <v>39.200000000000003</v>
      </c>
      <c r="E30" s="10">
        <v>2</v>
      </c>
      <c r="F30" s="10">
        <v>44</v>
      </c>
      <c r="G30" s="10"/>
    </row>
    <row r="31" spans="1:7" s="8" customFormat="1" x14ac:dyDescent="0.25">
      <c r="A31" s="256"/>
      <c r="B31" s="251"/>
      <c r="C31" s="6">
        <v>7</v>
      </c>
      <c r="D31" s="10">
        <v>49.2</v>
      </c>
      <c r="E31" s="10">
        <v>3</v>
      </c>
      <c r="F31" s="10">
        <v>56</v>
      </c>
      <c r="G31" s="10"/>
    </row>
    <row r="32" spans="1:7" s="8" customFormat="1" ht="15.75" thickBot="1" x14ac:dyDescent="0.3">
      <c r="A32" s="257"/>
      <c r="B32" s="252"/>
      <c r="C32" s="114">
        <v>8</v>
      </c>
      <c r="D32" s="73">
        <v>38.299999999999997</v>
      </c>
      <c r="E32" s="73">
        <v>2</v>
      </c>
      <c r="F32" s="73">
        <v>44</v>
      </c>
      <c r="G32" s="73"/>
    </row>
    <row r="33" spans="1:7" s="8" customFormat="1" ht="15.75" thickBot="1" x14ac:dyDescent="0.3">
      <c r="A33" s="115" t="s">
        <v>11</v>
      </c>
      <c r="B33" s="116"/>
      <c r="C33" s="117">
        <v>28</v>
      </c>
      <c r="D33" s="188">
        <f>SUM(D5:D32)</f>
        <v>1197.8</v>
      </c>
      <c r="E33" s="116"/>
      <c r="F33" s="116">
        <f>SUM(F5:F32)</f>
        <v>1300.5</v>
      </c>
      <c r="G33" s="116"/>
    </row>
    <row r="34" spans="1:7" s="8" customFormat="1" x14ac:dyDescent="0.25">
      <c r="A34" s="247" t="s">
        <v>12</v>
      </c>
      <c r="B34" s="250" t="s">
        <v>27</v>
      </c>
      <c r="C34" s="111">
        <v>1</v>
      </c>
      <c r="D34" s="112">
        <v>68</v>
      </c>
      <c r="E34" s="112">
        <v>3</v>
      </c>
      <c r="F34" s="112">
        <v>68</v>
      </c>
      <c r="G34" s="112"/>
    </row>
    <row r="35" spans="1:7" s="8" customFormat="1" x14ac:dyDescent="0.25">
      <c r="A35" s="248"/>
      <c r="B35" s="251"/>
      <c r="C35" s="6">
        <v>2</v>
      </c>
      <c r="D35" s="10">
        <v>53.4</v>
      </c>
      <c r="E35" s="10">
        <v>2</v>
      </c>
      <c r="F35" s="10">
        <v>53.4</v>
      </c>
      <c r="G35" s="10"/>
    </row>
    <row r="36" spans="1:7" s="8" customFormat="1" x14ac:dyDescent="0.25">
      <c r="A36" s="248"/>
      <c r="B36" s="251"/>
      <c r="C36" s="6">
        <v>3</v>
      </c>
      <c r="D36" s="10">
        <v>68.400000000000006</v>
      </c>
      <c r="E36" s="10">
        <v>3</v>
      </c>
      <c r="F36" s="10">
        <v>68.400000000000006</v>
      </c>
      <c r="G36" s="10"/>
    </row>
    <row r="37" spans="1:7" s="8" customFormat="1" x14ac:dyDescent="0.25">
      <c r="A37" s="248"/>
      <c r="B37" s="251"/>
      <c r="C37" s="6">
        <v>4</v>
      </c>
      <c r="D37" s="10">
        <v>54.5</v>
      </c>
      <c r="E37" s="10">
        <v>2</v>
      </c>
      <c r="F37" s="10">
        <v>54.5</v>
      </c>
      <c r="G37" s="10"/>
    </row>
    <row r="38" spans="1:7" s="8" customFormat="1" x14ac:dyDescent="0.25">
      <c r="A38" s="248"/>
      <c r="B38" s="251"/>
      <c r="C38" s="6">
        <v>5</v>
      </c>
      <c r="D38" s="10">
        <v>65.400000000000006</v>
      </c>
      <c r="E38" s="10">
        <v>3</v>
      </c>
      <c r="F38" s="10">
        <v>65.400000000000006</v>
      </c>
      <c r="G38" s="10"/>
    </row>
    <row r="39" spans="1:7" s="8" customFormat="1" x14ac:dyDescent="0.25">
      <c r="A39" s="248"/>
      <c r="B39" s="251"/>
      <c r="C39" s="6">
        <v>7</v>
      </c>
      <c r="D39" s="10">
        <v>66.900000000000006</v>
      </c>
      <c r="E39" s="10">
        <v>3</v>
      </c>
      <c r="F39" s="10">
        <v>66.900000000000006</v>
      </c>
      <c r="G39" s="10"/>
    </row>
    <row r="40" spans="1:7" s="8" customFormat="1" x14ac:dyDescent="0.25">
      <c r="A40" s="248"/>
      <c r="B40" s="251"/>
      <c r="C40" s="6">
        <v>9</v>
      </c>
      <c r="D40" s="10">
        <v>67</v>
      </c>
      <c r="E40" s="10">
        <v>3</v>
      </c>
      <c r="F40" s="10">
        <v>67</v>
      </c>
      <c r="G40" s="10"/>
    </row>
    <row r="41" spans="1:7" s="8" customFormat="1" x14ac:dyDescent="0.25">
      <c r="A41" s="248"/>
      <c r="B41" s="251"/>
      <c r="C41" s="6">
        <v>10</v>
      </c>
      <c r="D41" s="10">
        <v>53.4</v>
      </c>
      <c r="E41" s="10">
        <v>2</v>
      </c>
      <c r="F41" s="10">
        <v>53.4</v>
      </c>
      <c r="G41" s="10"/>
    </row>
    <row r="42" spans="1:7" s="8" customFormat="1" x14ac:dyDescent="0.25">
      <c r="A42" s="248"/>
      <c r="B42" s="251"/>
      <c r="C42" s="6">
        <v>11</v>
      </c>
      <c r="D42" s="10">
        <v>67.599999999999994</v>
      </c>
      <c r="E42" s="10">
        <v>3</v>
      </c>
      <c r="F42" s="10">
        <v>67.599999999999994</v>
      </c>
      <c r="G42" s="10"/>
    </row>
    <row r="43" spans="1:7" s="8" customFormat="1" ht="15.75" thickBot="1" x14ac:dyDescent="0.3">
      <c r="A43" s="249"/>
      <c r="B43" s="252"/>
      <c r="C43" s="114">
        <v>12</v>
      </c>
      <c r="D43" s="73">
        <v>53.9</v>
      </c>
      <c r="E43" s="73">
        <v>2</v>
      </c>
      <c r="F43" s="73">
        <v>53.9</v>
      </c>
      <c r="G43" s="73"/>
    </row>
    <row r="44" spans="1:7" s="8" customFormat="1" ht="15.75" thickBot="1" x14ac:dyDescent="0.3">
      <c r="A44" s="115" t="s">
        <v>13</v>
      </c>
      <c r="B44" s="116"/>
      <c r="C44" s="117">
        <v>10</v>
      </c>
      <c r="D44" s="116">
        <f>SUM(D34:D43)</f>
        <v>618.5</v>
      </c>
      <c r="E44" s="116"/>
      <c r="F44" s="116">
        <f>SUM(F34:F43)</f>
        <v>618.5</v>
      </c>
      <c r="G44" s="116"/>
    </row>
    <row r="45" spans="1:7" s="8" customFormat="1" x14ac:dyDescent="0.25">
      <c r="A45" s="247" t="s">
        <v>14</v>
      </c>
      <c r="B45" s="250" t="s">
        <v>27</v>
      </c>
      <c r="C45" s="111">
        <v>1</v>
      </c>
      <c r="D45" s="112">
        <v>36.700000000000003</v>
      </c>
      <c r="E45" s="112">
        <v>2</v>
      </c>
      <c r="F45" s="112">
        <v>44</v>
      </c>
      <c r="G45" s="112"/>
    </row>
    <row r="46" spans="1:7" s="8" customFormat="1" x14ac:dyDescent="0.25">
      <c r="A46" s="248"/>
      <c r="B46" s="251"/>
      <c r="C46" s="6">
        <v>2</v>
      </c>
      <c r="D46" s="10">
        <v>39.4</v>
      </c>
      <c r="E46" s="10">
        <v>2</v>
      </c>
      <c r="F46" s="10">
        <v>44</v>
      </c>
      <c r="G46" s="10"/>
    </row>
    <row r="47" spans="1:7" s="8" customFormat="1" x14ac:dyDescent="0.25">
      <c r="A47" s="248"/>
      <c r="B47" s="251"/>
      <c r="C47" s="6">
        <v>3</v>
      </c>
      <c r="D47" s="10">
        <v>47.3</v>
      </c>
      <c r="E47" s="10">
        <v>3</v>
      </c>
      <c r="F47" s="10">
        <v>56</v>
      </c>
      <c r="G47" s="10"/>
    </row>
    <row r="48" spans="1:7" s="8" customFormat="1" x14ac:dyDescent="0.25">
      <c r="A48" s="248"/>
      <c r="B48" s="251"/>
      <c r="C48" s="6">
        <v>4</v>
      </c>
      <c r="D48" s="10">
        <v>38.4</v>
      </c>
      <c r="E48" s="10">
        <v>2</v>
      </c>
      <c r="F48" s="10">
        <v>44</v>
      </c>
      <c r="G48" s="10"/>
    </row>
    <row r="49" spans="1:7" s="8" customFormat="1" x14ac:dyDescent="0.25">
      <c r="A49" s="248"/>
      <c r="B49" s="251"/>
      <c r="C49" s="185">
        <v>5</v>
      </c>
      <c r="D49" s="5">
        <v>36.700000000000003</v>
      </c>
      <c r="E49" s="5">
        <v>2</v>
      </c>
      <c r="F49" s="5">
        <v>44</v>
      </c>
      <c r="G49" s="5"/>
    </row>
    <row r="50" spans="1:7" s="8" customFormat="1" ht="15" customHeight="1" thickBot="1" x14ac:dyDescent="0.3">
      <c r="A50" s="249"/>
      <c r="B50" s="252"/>
      <c r="C50" s="186">
        <v>8</v>
      </c>
      <c r="D50" s="113">
        <v>38</v>
      </c>
      <c r="E50" s="73">
        <v>2</v>
      </c>
      <c r="F50" s="73">
        <v>44</v>
      </c>
      <c r="G50" s="73"/>
    </row>
    <row r="51" spans="1:7" s="8" customFormat="1" x14ac:dyDescent="0.25">
      <c r="A51" s="247" t="s">
        <v>127</v>
      </c>
      <c r="B51" s="250" t="s">
        <v>27</v>
      </c>
      <c r="C51" s="201">
        <v>4</v>
      </c>
      <c r="D51" s="202">
        <v>36.299999999999997</v>
      </c>
      <c r="E51" s="112">
        <v>1</v>
      </c>
      <c r="F51" s="112">
        <v>36.299999999999997</v>
      </c>
      <c r="G51" s="112"/>
    </row>
    <row r="52" spans="1:7" s="8" customFormat="1" x14ac:dyDescent="0.25">
      <c r="A52" s="248"/>
      <c r="B52" s="251"/>
      <c r="C52" s="185">
        <v>5</v>
      </c>
      <c r="D52" s="5">
        <v>35.4</v>
      </c>
      <c r="E52" s="5">
        <v>2</v>
      </c>
      <c r="F52" s="5">
        <v>44</v>
      </c>
      <c r="G52" s="5"/>
    </row>
    <row r="53" spans="1:7" s="8" customFormat="1" x14ac:dyDescent="0.25">
      <c r="A53" s="248"/>
      <c r="B53" s="251"/>
      <c r="C53" s="185">
        <v>6</v>
      </c>
      <c r="D53" s="5">
        <v>43.4</v>
      </c>
      <c r="E53" s="10">
        <v>2</v>
      </c>
      <c r="F53" s="10">
        <v>44</v>
      </c>
      <c r="G53" s="10"/>
    </row>
    <row r="54" spans="1:7" s="8" customFormat="1" ht="15.75" thickBot="1" x14ac:dyDescent="0.3">
      <c r="A54" s="248"/>
      <c r="B54" s="251"/>
      <c r="C54" s="185">
        <v>7</v>
      </c>
      <c r="D54" s="5">
        <v>42</v>
      </c>
      <c r="E54" s="10">
        <v>2</v>
      </c>
      <c r="F54" s="10">
        <v>44</v>
      </c>
      <c r="G54" s="10"/>
    </row>
    <row r="55" spans="1:7" s="8" customFormat="1" x14ac:dyDescent="0.25">
      <c r="A55" s="247" t="s">
        <v>15</v>
      </c>
      <c r="B55" s="250" t="s">
        <v>27</v>
      </c>
      <c r="C55" s="111">
        <v>1</v>
      </c>
      <c r="D55" s="111">
        <v>49.2</v>
      </c>
      <c r="E55" s="111">
        <v>3</v>
      </c>
      <c r="F55" s="111">
        <v>56</v>
      </c>
      <c r="G55" s="111"/>
    </row>
    <row r="56" spans="1:7" s="8" customFormat="1" x14ac:dyDescent="0.25">
      <c r="A56" s="248"/>
      <c r="B56" s="251"/>
      <c r="C56" s="6">
        <v>2</v>
      </c>
      <c r="D56" s="6">
        <v>40.700000000000003</v>
      </c>
      <c r="E56" s="6">
        <v>2</v>
      </c>
      <c r="F56" s="6">
        <v>44</v>
      </c>
      <c r="G56" s="6"/>
    </row>
    <row r="57" spans="1:7" s="8" customFormat="1" x14ac:dyDescent="0.25">
      <c r="A57" s="248"/>
      <c r="B57" s="251"/>
      <c r="C57" s="6">
        <v>3</v>
      </c>
      <c r="D57" s="6">
        <v>49.4</v>
      </c>
      <c r="E57" s="6">
        <v>3</v>
      </c>
      <c r="F57" s="6">
        <v>56</v>
      </c>
      <c r="G57" s="6"/>
    </row>
    <row r="58" spans="1:7" s="8" customFormat="1" x14ac:dyDescent="0.25">
      <c r="A58" s="248"/>
      <c r="B58" s="251"/>
      <c r="C58" s="6">
        <v>6</v>
      </c>
      <c r="D58" s="6">
        <v>29</v>
      </c>
      <c r="E58" s="6">
        <v>1</v>
      </c>
      <c r="F58" s="6">
        <v>29</v>
      </c>
      <c r="G58" s="6"/>
    </row>
    <row r="59" spans="1:7" s="8" customFormat="1" x14ac:dyDescent="0.25">
      <c r="A59" s="248"/>
      <c r="B59" s="251"/>
      <c r="C59" s="6">
        <v>7</v>
      </c>
      <c r="D59" s="6">
        <v>38.6</v>
      </c>
      <c r="E59" s="6">
        <v>2</v>
      </c>
      <c r="F59" s="6">
        <v>44</v>
      </c>
      <c r="G59" s="6"/>
    </row>
    <row r="60" spans="1:7" s="8" customFormat="1" x14ac:dyDescent="0.25">
      <c r="A60" s="248"/>
      <c r="B60" s="251"/>
      <c r="C60" s="6">
        <v>8</v>
      </c>
      <c r="D60" s="6">
        <v>29</v>
      </c>
      <c r="E60" s="6">
        <v>1</v>
      </c>
      <c r="F60" s="6">
        <v>29</v>
      </c>
      <c r="G60" s="6"/>
    </row>
    <row r="61" spans="1:7" s="8" customFormat="1" x14ac:dyDescent="0.25">
      <c r="A61" s="248"/>
      <c r="B61" s="251"/>
      <c r="C61" s="107">
        <v>9</v>
      </c>
      <c r="D61" s="107">
        <v>39</v>
      </c>
      <c r="E61" s="107">
        <v>2</v>
      </c>
      <c r="F61" s="107">
        <v>44</v>
      </c>
      <c r="G61" s="107"/>
    </row>
    <row r="62" spans="1:7" s="8" customFormat="1" x14ac:dyDescent="0.25">
      <c r="A62" s="248"/>
      <c r="B62" s="251"/>
      <c r="C62" s="107">
        <v>10</v>
      </c>
      <c r="D62" s="107">
        <v>49.5</v>
      </c>
      <c r="E62" s="107">
        <v>3</v>
      </c>
      <c r="F62" s="107">
        <v>56</v>
      </c>
      <c r="G62" s="107"/>
    </row>
    <row r="63" spans="1:7" s="8" customFormat="1" x14ac:dyDescent="0.25">
      <c r="A63" s="248"/>
      <c r="B63" s="251"/>
      <c r="C63" s="6">
        <v>11</v>
      </c>
      <c r="D63" s="6">
        <v>39.6</v>
      </c>
      <c r="E63" s="6">
        <v>2</v>
      </c>
      <c r="F63" s="6">
        <v>44</v>
      </c>
      <c r="G63" s="6"/>
    </row>
    <row r="64" spans="1:7" s="8" customFormat="1" ht="15" customHeight="1" thickBot="1" x14ac:dyDescent="0.3">
      <c r="A64" s="249"/>
      <c r="B64" s="252"/>
      <c r="C64" s="108">
        <v>12</v>
      </c>
      <c r="D64" s="108">
        <v>50</v>
      </c>
      <c r="E64" s="108">
        <v>3</v>
      </c>
      <c r="F64" s="108">
        <v>56</v>
      </c>
      <c r="G64" s="108"/>
    </row>
    <row r="65" spans="1:7" s="8" customFormat="1" ht="15.75" thickBot="1" x14ac:dyDescent="0.3">
      <c r="A65" s="118" t="s">
        <v>16</v>
      </c>
      <c r="B65" s="116"/>
      <c r="C65" s="117">
        <v>20</v>
      </c>
      <c r="D65" s="116">
        <f>SUM(D45:D64)</f>
        <v>807.6</v>
      </c>
      <c r="E65" s="116"/>
      <c r="F65" s="116">
        <f>SUM(F45:F64)</f>
        <v>902.3</v>
      </c>
      <c r="G65" s="116"/>
    </row>
    <row r="66" spans="1:7" s="8" customFormat="1" x14ac:dyDescent="0.25">
      <c r="A66" s="247" t="s">
        <v>17</v>
      </c>
      <c r="B66" s="250" t="s">
        <v>128</v>
      </c>
      <c r="C66" s="111">
        <v>1</v>
      </c>
      <c r="D66" s="112">
        <v>37.5</v>
      </c>
      <c r="E66" s="112">
        <v>2</v>
      </c>
      <c r="F66" s="112">
        <v>44</v>
      </c>
      <c r="G66" s="135" t="s">
        <v>137</v>
      </c>
    </row>
    <row r="67" spans="1:7" s="8" customFormat="1" x14ac:dyDescent="0.25">
      <c r="A67" s="248"/>
      <c r="B67" s="251"/>
      <c r="C67" s="6">
        <v>2</v>
      </c>
      <c r="D67" s="10">
        <v>41</v>
      </c>
      <c r="E67" s="10">
        <v>2</v>
      </c>
      <c r="F67" s="10">
        <v>44</v>
      </c>
      <c r="G67" s="136" t="s">
        <v>137</v>
      </c>
    </row>
    <row r="68" spans="1:7" s="8" customFormat="1" x14ac:dyDescent="0.25">
      <c r="A68" s="248"/>
      <c r="B68" s="251"/>
      <c r="C68" s="6">
        <v>3</v>
      </c>
      <c r="D68" s="10">
        <v>50.2</v>
      </c>
      <c r="E68" s="10">
        <v>3</v>
      </c>
      <c r="F68" s="10">
        <v>56</v>
      </c>
      <c r="G68" s="10" t="s">
        <v>170</v>
      </c>
    </row>
    <row r="69" spans="1:7" s="8" customFormat="1" ht="15.75" thickBot="1" x14ac:dyDescent="0.3">
      <c r="A69" s="249"/>
      <c r="B69" s="252"/>
      <c r="C69" s="114">
        <v>5</v>
      </c>
      <c r="D69" s="73">
        <v>38.1</v>
      </c>
      <c r="E69" s="73">
        <v>2</v>
      </c>
      <c r="F69" s="73">
        <v>44</v>
      </c>
      <c r="G69" s="138" t="s">
        <v>137</v>
      </c>
    </row>
    <row r="70" spans="1:7" s="8" customFormat="1" x14ac:dyDescent="0.25">
      <c r="A70" s="248" t="s">
        <v>18</v>
      </c>
      <c r="B70" s="253" t="s">
        <v>129</v>
      </c>
      <c r="C70" s="109">
        <v>1</v>
      </c>
      <c r="D70" s="110">
        <v>60.8</v>
      </c>
      <c r="E70" s="110">
        <v>3</v>
      </c>
      <c r="F70" s="110">
        <v>60.8</v>
      </c>
      <c r="G70" s="137" t="s">
        <v>137</v>
      </c>
    </row>
    <row r="71" spans="1:7" s="8" customFormat="1" x14ac:dyDescent="0.25">
      <c r="A71" s="248"/>
      <c r="B71" s="251"/>
      <c r="C71" s="6">
        <v>2</v>
      </c>
      <c r="D71" s="10">
        <v>51.2</v>
      </c>
      <c r="E71" s="10">
        <v>2</v>
      </c>
      <c r="F71" s="10">
        <v>51.2</v>
      </c>
      <c r="G71" s="136" t="s">
        <v>137</v>
      </c>
    </row>
    <row r="72" spans="1:7" s="8" customFormat="1" ht="15" customHeight="1" x14ac:dyDescent="0.25">
      <c r="A72" s="248"/>
      <c r="B72" s="251"/>
      <c r="C72" s="6">
        <v>3</v>
      </c>
      <c r="D72" s="10">
        <v>67.099999999999994</v>
      </c>
      <c r="E72" s="10">
        <v>3</v>
      </c>
      <c r="F72" s="10">
        <v>67.099999999999994</v>
      </c>
      <c r="G72" s="136" t="s">
        <v>137</v>
      </c>
    </row>
    <row r="73" spans="1:7" s="8" customFormat="1" x14ac:dyDescent="0.25">
      <c r="A73" s="248"/>
      <c r="B73" s="251"/>
      <c r="C73" s="6">
        <v>4</v>
      </c>
      <c r="D73" s="10">
        <v>54.5</v>
      </c>
      <c r="E73" s="10">
        <v>2</v>
      </c>
      <c r="F73" s="10">
        <v>54.5</v>
      </c>
      <c r="G73" s="136" t="s">
        <v>137</v>
      </c>
    </row>
    <row r="74" spans="1:7" s="8" customFormat="1" x14ac:dyDescent="0.25">
      <c r="A74" s="248"/>
      <c r="B74" s="251"/>
      <c r="C74" s="6">
        <v>5</v>
      </c>
      <c r="D74" s="10">
        <v>54.4</v>
      </c>
      <c r="E74" s="10">
        <v>2</v>
      </c>
      <c r="F74" s="10">
        <v>54.4</v>
      </c>
      <c r="G74" s="10" t="s">
        <v>151</v>
      </c>
    </row>
    <row r="75" spans="1:7" s="8" customFormat="1" x14ac:dyDescent="0.25">
      <c r="A75" s="248"/>
      <c r="B75" s="251"/>
      <c r="C75" s="6">
        <v>7</v>
      </c>
      <c r="D75" s="10">
        <v>54.3</v>
      </c>
      <c r="E75" s="10">
        <v>2</v>
      </c>
      <c r="F75" s="10">
        <v>54.3</v>
      </c>
      <c r="G75" s="136" t="s">
        <v>137</v>
      </c>
    </row>
    <row r="76" spans="1:7" s="8" customFormat="1" ht="15.75" thickBot="1" x14ac:dyDescent="0.3">
      <c r="A76" s="249"/>
      <c r="B76" s="252"/>
      <c r="C76" s="114">
        <v>8</v>
      </c>
      <c r="D76" s="73">
        <v>66.3</v>
      </c>
      <c r="E76" s="73">
        <v>3</v>
      </c>
      <c r="F76" s="73">
        <v>66.3</v>
      </c>
      <c r="G76" s="138" t="s">
        <v>137</v>
      </c>
    </row>
    <row r="77" spans="1:7" s="8" customFormat="1" ht="30.75" thickBot="1" x14ac:dyDescent="0.3">
      <c r="A77" s="118" t="s">
        <v>19</v>
      </c>
      <c r="B77" s="116"/>
      <c r="C77" s="117">
        <v>11</v>
      </c>
      <c r="D77" s="116">
        <f>SUM(D66:D76)</f>
        <v>575.4</v>
      </c>
      <c r="E77" s="116"/>
      <c r="F77" s="116">
        <f>SUM(F66:F76)</f>
        <v>596.59999999999991</v>
      </c>
      <c r="G77" s="116"/>
    </row>
    <row r="78" spans="1:7" s="153" customFormat="1" x14ac:dyDescent="0.25">
      <c r="A78" s="258" t="s">
        <v>153</v>
      </c>
      <c r="B78" s="258" t="s">
        <v>162</v>
      </c>
      <c r="C78" s="144">
        <v>1</v>
      </c>
      <c r="D78" s="46">
        <v>66.599999999999994</v>
      </c>
      <c r="E78" s="154">
        <v>3</v>
      </c>
      <c r="F78" s="155">
        <v>66.599999999999994</v>
      </c>
      <c r="G78" s="143" t="s">
        <v>172</v>
      </c>
    </row>
    <row r="79" spans="1:7" s="153" customFormat="1" x14ac:dyDescent="0.25">
      <c r="A79" s="259"/>
      <c r="B79" s="259"/>
      <c r="C79" s="140">
        <v>2</v>
      </c>
      <c r="D79" s="26">
        <v>54.3</v>
      </c>
      <c r="E79" s="147">
        <v>2</v>
      </c>
      <c r="F79" s="27">
        <v>54.3</v>
      </c>
      <c r="G79" s="5"/>
    </row>
    <row r="80" spans="1:7" s="153" customFormat="1" x14ac:dyDescent="0.25">
      <c r="A80" s="259"/>
      <c r="B80" s="259"/>
      <c r="C80" s="140">
        <v>3</v>
      </c>
      <c r="D80" s="26">
        <v>65.7</v>
      </c>
      <c r="E80" s="147">
        <v>3</v>
      </c>
      <c r="F80" s="27">
        <v>65.7</v>
      </c>
      <c r="G80" s="5"/>
    </row>
    <row r="81" spans="1:7" s="153" customFormat="1" x14ac:dyDescent="0.25">
      <c r="A81" s="259"/>
      <c r="B81" s="259"/>
      <c r="C81" s="140">
        <v>4</v>
      </c>
      <c r="D81" s="26">
        <v>54</v>
      </c>
      <c r="E81" s="147">
        <v>2</v>
      </c>
      <c r="F81" s="27">
        <v>54</v>
      </c>
      <c r="G81" s="5"/>
    </row>
    <row r="82" spans="1:7" s="153" customFormat="1" x14ac:dyDescent="0.25">
      <c r="A82" s="259"/>
      <c r="B82" s="259"/>
      <c r="C82" s="140">
        <v>5</v>
      </c>
      <c r="D82" s="26">
        <v>67.5</v>
      </c>
      <c r="E82" s="147">
        <v>3</v>
      </c>
      <c r="F82" s="27">
        <v>67.5</v>
      </c>
      <c r="G82" s="5"/>
    </row>
    <row r="83" spans="1:7" s="153" customFormat="1" x14ac:dyDescent="0.25">
      <c r="A83" s="259"/>
      <c r="B83" s="259"/>
      <c r="C83" s="140">
        <v>6</v>
      </c>
      <c r="D83" s="26">
        <v>54.8</v>
      </c>
      <c r="E83" s="147">
        <v>2</v>
      </c>
      <c r="F83" s="27">
        <v>54.8</v>
      </c>
      <c r="G83" s="5"/>
    </row>
    <row r="84" spans="1:7" s="153" customFormat="1" x14ac:dyDescent="0.25">
      <c r="A84" s="259"/>
      <c r="B84" s="259"/>
      <c r="C84" s="140">
        <v>7</v>
      </c>
      <c r="D84" s="26">
        <v>67.7</v>
      </c>
      <c r="E84" s="147">
        <v>3</v>
      </c>
      <c r="F84" s="27">
        <v>67.7</v>
      </c>
      <c r="G84" s="5"/>
    </row>
    <row r="85" spans="1:7" s="153" customFormat="1" x14ac:dyDescent="0.25">
      <c r="A85" s="259"/>
      <c r="B85" s="259"/>
      <c r="C85" s="140">
        <v>8</v>
      </c>
      <c r="D85" s="26">
        <v>54.8</v>
      </c>
      <c r="E85" s="147">
        <v>2</v>
      </c>
      <c r="F85" s="27">
        <v>54.8</v>
      </c>
      <c r="G85" s="5"/>
    </row>
    <row r="86" spans="1:7" s="153" customFormat="1" x14ac:dyDescent="0.25">
      <c r="A86" s="259"/>
      <c r="B86" s="259"/>
      <c r="C86" s="140">
        <v>9</v>
      </c>
      <c r="D86" s="26">
        <v>68.099999999999994</v>
      </c>
      <c r="E86" s="147">
        <v>3</v>
      </c>
      <c r="F86" s="27">
        <v>68.099999999999994</v>
      </c>
      <c r="G86" s="5"/>
    </row>
    <row r="87" spans="1:7" s="153" customFormat="1" x14ac:dyDescent="0.25">
      <c r="A87" s="259"/>
      <c r="B87" s="259"/>
      <c r="C87" s="140">
        <v>10</v>
      </c>
      <c r="D87" s="26">
        <v>54.4</v>
      </c>
      <c r="E87" s="147">
        <v>2</v>
      </c>
      <c r="F87" s="27">
        <v>54.4</v>
      </c>
      <c r="G87" s="5"/>
    </row>
    <row r="88" spans="1:7" s="153" customFormat="1" x14ac:dyDescent="0.25">
      <c r="A88" s="259"/>
      <c r="B88" s="259"/>
      <c r="C88" s="140">
        <v>11</v>
      </c>
      <c r="D88" s="26">
        <v>67</v>
      </c>
      <c r="E88" s="147">
        <v>3</v>
      </c>
      <c r="F88" s="27">
        <v>67</v>
      </c>
      <c r="G88" s="5"/>
    </row>
    <row r="89" spans="1:7" s="153" customFormat="1" x14ac:dyDescent="0.25">
      <c r="A89" s="259"/>
      <c r="B89" s="259"/>
      <c r="C89" s="140">
        <v>12</v>
      </c>
      <c r="D89" s="26">
        <v>54.3</v>
      </c>
      <c r="E89" s="147">
        <v>2</v>
      </c>
      <c r="F89" s="27">
        <v>54.3</v>
      </c>
      <c r="G89" s="5"/>
    </row>
    <row r="90" spans="1:7" s="153" customFormat="1" x14ac:dyDescent="0.25">
      <c r="A90" s="260" t="s">
        <v>154</v>
      </c>
      <c r="B90" s="260" t="s">
        <v>165</v>
      </c>
      <c r="C90" s="26">
        <v>2</v>
      </c>
      <c r="D90" s="26">
        <v>56.3</v>
      </c>
      <c r="E90" s="147">
        <v>2</v>
      </c>
      <c r="F90" s="27">
        <v>56.3</v>
      </c>
      <c r="G90" s="5"/>
    </row>
    <row r="91" spans="1:7" s="153" customFormat="1" x14ac:dyDescent="0.25">
      <c r="A91" s="259"/>
      <c r="B91" s="259"/>
      <c r="C91" s="26">
        <v>3</v>
      </c>
      <c r="D91" s="26">
        <v>67.400000000000006</v>
      </c>
      <c r="E91" s="147">
        <v>3</v>
      </c>
      <c r="F91" s="27">
        <v>67.400000000000006</v>
      </c>
      <c r="G91" s="5"/>
    </row>
    <row r="92" spans="1:7" s="153" customFormat="1" x14ac:dyDescent="0.25">
      <c r="A92" s="259"/>
      <c r="B92" s="259"/>
      <c r="C92" s="26">
        <v>4</v>
      </c>
      <c r="D92" s="26">
        <v>56.3</v>
      </c>
      <c r="E92" s="147">
        <v>2</v>
      </c>
      <c r="F92" s="27">
        <v>56.3</v>
      </c>
      <c r="G92" s="5"/>
    </row>
    <row r="93" spans="1:7" s="153" customFormat="1" x14ac:dyDescent="0.25">
      <c r="A93" s="259"/>
      <c r="B93" s="259"/>
      <c r="C93" s="26">
        <v>5</v>
      </c>
      <c r="D93" s="26">
        <v>68.5</v>
      </c>
      <c r="E93" s="147">
        <v>3</v>
      </c>
      <c r="F93" s="27">
        <v>68.5</v>
      </c>
      <c r="G93" s="5"/>
    </row>
    <row r="94" spans="1:7" s="153" customFormat="1" x14ac:dyDescent="0.25">
      <c r="A94" s="259"/>
      <c r="B94" s="259"/>
      <c r="C94" s="147">
        <v>6</v>
      </c>
      <c r="D94" s="26">
        <v>55.4</v>
      </c>
      <c r="E94" s="147">
        <v>2</v>
      </c>
      <c r="F94" s="27">
        <v>55.4</v>
      </c>
      <c r="G94" s="5"/>
    </row>
    <row r="95" spans="1:7" s="153" customFormat="1" x14ac:dyDescent="0.25">
      <c r="A95" s="259"/>
      <c r="B95" s="259"/>
      <c r="C95" s="17">
        <v>7</v>
      </c>
      <c r="D95" s="26">
        <v>68.7</v>
      </c>
      <c r="E95" s="147">
        <v>3</v>
      </c>
      <c r="F95" s="27">
        <v>68.7</v>
      </c>
      <c r="G95" s="5"/>
    </row>
    <row r="96" spans="1:7" s="153" customFormat="1" x14ac:dyDescent="0.25">
      <c r="A96" s="259"/>
      <c r="B96" s="259"/>
      <c r="C96" s="17">
        <v>8</v>
      </c>
      <c r="D96" s="26">
        <v>55.7</v>
      </c>
      <c r="E96" s="147">
        <v>2</v>
      </c>
      <c r="F96" s="27">
        <v>55.7</v>
      </c>
      <c r="G96" s="5"/>
    </row>
    <row r="97" spans="1:7" s="153" customFormat="1" x14ac:dyDescent="0.25">
      <c r="A97" s="259"/>
      <c r="B97" s="259"/>
      <c r="C97" s="17" t="s">
        <v>163</v>
      </c>
      <c r="D97" s="26">
        <v>16.5</v>
      </c>
      <c r="E97" s="147">
        <v>1</v>
      </c>
      <c r="F97" s="27">
        <v>28</v>
      </c>
      <c r="G97" s="5"/>
    </row>
    <row r="98" spans="1:7" s="153" customFormat="1" x14ac:dyDescent="0.25">
      <c r="A98" s="259"/>
      <c r="B98" s="259"/>
      <c r="C98" s="17" t="s">
        <v>164</v>
      </c>
      <c r="D98" s="26">
        <v>12.8</v>
      </c>
      <c r="E98" s="147">
        <v>1</v>
      </c>
      <c r="F98" s="27">
        <v>28</v>
      </c>
      <c r="G98" s="5"/>
    </row>
    <row r="99" spans="1:7" s="153" customFormat="1" x14ac:dyDescent="0.25">
      <c r="A99" s="259"/>
      <c r="B99" s="259"/>
      <c r="C99" s="147">
        <v>10</v>
      </c>
      <c r="D99" s="26">
        <v>54.9</v>
      </c>
      <c r="E99" s="147">
        <v>2</v>
      </c>
      <c r="F99" s="27">
        <v>54.9</v>
      </c>
      <c r="G99" s="5"/>
    </row>
    <row r="100" spans="1:7" s="153" customFormat="1" x14ac:dyDescent="0.25">
      <c r="A100" s="259"/>
      <c r="B100" s="259"/>
      <c r="C100" s="26">
        <v>11</v>
      </c>
      <c r="D100" s="26">
        <v>68.099999999999994</v>
      </c>
      <c r="E100" s="147">
        <v>3</v>
      </c>
      <c r="F100" s="27">
        <v>68.099999999999994</v>
      </c>
      <c r="G100" s="5"/>
    </row>
    <row r="101" spans="1:7" s="153" customFormat="1" x14ac:dyDescent="0.25">
      <c r="A101" s="259"/>
      <c r="B101" s="259"/>
      <c r="C101" s="147">
        <v>12</v>
      </c>
      <c r="D101" s="26">
        <v>54.9</v>
      </c>
      <c r="E101" s="147">
        <v>2</v>
      </c>
      <c r="F101" s="27">
        <v>54.9</v>
      </c>
      <c r="G101" s="5"/>
    </row>
    <row r="102" spans="1:7" s="153" customFormat="1" x14ac:dyDescent="0.25">
      <c r="A102" s="260" t="s">
        <v>155</v>
      </c>
      <c r="B102" s="260" t="s">
        <v>166</v>
      </c>
      <c r="C102" s="26">
        <v>1</v>
      </c>
      <c r="D102" s="26">
        <v>64.2</v>
      </c>
      <c r="E102" s="147">
        <v>3</v>
      </c>
      <c r="F102" s="26">
        <v>64.2</v>
      </c>
      <c r="G102" s="5"/>
    </row>
    <row r="103" spans="1:7" s="153" customFormat="1" x14ac:dyDescent="0.25">
      <c r="A103" s="259"/>
      <c r="B103" s="259"/>
      <c r="C103" s="26">
        <v>2</v>
      </c>
      <c r="D103" s="26">
        <v>52.7</v>
      </c>
      <c r="E103" s="147">
        <v>2</v>
      </c>
      <c r="F103" s="26">
        <v>52.7</v>
      </c>
      <c r="G103" s="5"/>
    </row>
    <row r="104" spans="1:7" s="153" customFormat="1" x14ac:dyDescent="0.25">
      <c r="A104" s="259"/>
      <c r="B104" s="259"/>
      <c r="C104" s="26">
        <v>3</v>
      </c>
      <c r="D104" s="26">
        <v>65.3</v>
      </c>
      <c r="E104" s="147">
        <v>3</v>
      </c>
      <c r="F104" s="26">
        <v>65.3</v>
      </c>
      <c r="G104" s="5"/>
    </row>
    <row r="105" spans="1:7" s="153" customFormat="1" x14ac:dyDescent="0.25">
      <c r="A105" s="259"/>
      <c r="B105" s="259"/>
      <c r="C105" s="26">
        <v>4</v>
      </c>
      <c r="D105" s="26">
        <v>52.7</v>
      </c>
      <c r="E105" s="147">
        <v>2</v>
      </c>
      <c r="F105" s="26">
        <v>52.7</v>
      </c>
      <c r="G105" s="5"/>
    </row>
    <row r="106" spans="1:7" s="153" customFormat="1" x14ac:dyDescent="0.25">
      <c r="A106" s="259"/>
      <c r="B106" s="259"/>
      <c r="C106" s="26">
        <v>5</v>
      </c>
      <c r="D106" s="26">
        <v>65</v>
      </c>
      <c r="E106" s="147">
        <v>3</v>
      </c>
      <c r="F106" s="26">
        <v>65</v>
      </c>
      <c r="G106" s="5"/>
    </row>
    <row r="107" spans="1:7" s="153" customFormat="1" x14ac:dyDescent="0.25">
      <c r="A107" s="259"/>
      <c r="B107" s="259"/>
      <c r="C107" s="147">
        <v>6</v>
      </c>
      <c r="D107" s="26">
        <v>52.9</v>
      </c>
      <c r="E107" s="147">
        <v>2</v>
      </c>
      <c r="F107" s="26">
        <v>52.9</v>
      </c>
      <c r="G107" s="5"/>
    </row>
    <row r="108" spans="1:7" s="153" customFormat="1" x14ac:dyDescent="0.25">
      <c r="A108" s="259"/>
      <c r="B108" s="259"/>
      <c r="C108" s="17">
        <v>7</v>
      </c>
      <c r="D108" s="26">
        <v>65</v>
      </c>
      <c r="E108" s="147">
        <v>3</v>
      </c>
      <c r="F108" s="26">
        <v>65</v>
      </c>
      <c r="G108" s="5"/>
    </row>
    <row r="109" spans="1:7" s="153" customFormat="1" x14ac:dyDescent="0.25">
      <c r="A109" s="259"/>
      <c r="B109" s="259"/>
      <c r="C109" s="17">
        <v>8</v>
      </c>
      <c r="D109" s="26">
        <v>53.1</v>
      </c>
      <c r="E109" s="147">
        <v>2</v>
      </c>
      <c r="F109" s="26">
        <v>53.1</v>
      </c>
      <c r="G109" s="5"/>
    </row>
    <row r="110" spans="1:7" s="153" customFormat="1" x14ac:dyDescent="0.25">
      <c r="A110" s="259"/>
      <c r="B110" s="259"/>
      <c r="C110" s="17">
        <v>9</v>
      </c>
      <c r="D110" s="26">
        <v>52.2</v>
      </c>
      <c r="E110" s="147">
        <v>2</v>
      </c>
      <c r="F110" s="26">
        <v>52.2</v>
      </c>
      <c r="G110" s="5"/>
    </row>
    <row r="111" spans="1:7" s="153" customFormat="1" x14ac:dyDescent="0.25">
      <c r="A111" s="259"/>
      <c r="B111" s="259"/>
      <c r="C111" s="147">
        <v>10</v>
      </c>
      <c r="D111" s="26">
        <v>66</v>
      </c>
      <c r="E111" s="147">
        <v>3</v>
      </c>
      <c r="F111" s="26">
        <v>66</v>
      </c>
      <c r="G111" s="5"/>
    </row>
    <row r="112" spans="1:7" s="153" customFormat="1" x14ac:dyDescent="0.25">
      <c r="A112" s="259"/>
      <c r="B112" s="259"/>
      <c r="C112" s="26">
        <v>11</v>
      </c>
      <c r="D112" s="26">
        <v>52.2</v>
      </c>
      <c r="E112" s="147">
        <v>2</v>
      </c>
      <c r="F112" s="26">
        <v>52.2</v>
      </c>
      <c r="G112" s="5"/>
    </row>
    <row r="113" spans="1:7" s="153" customFormat="1" x14ac:dyDescent="0.25">
      <c r="A113" s="259"/>
      <c r="B113" s="259"/>
      <c r="C113" s="147">
        <v>12</v>
      </c>
      <c r="D113" s="26">
        <v>66</v>
      </c>
      <c r="E113" s="147">
        <v>3</v>
      </c>
      <c r="F113" s="27">
        <v>66</v>
      </c>
      <c r="G113" s="5"/>
    </row>
    <row r="114" spans="1:7" s="153" customFormat="1" x14ac:dyDescent="0.25">
      <c r="A114" s="260" t="s">
        <v>156</v>
      </c>
      <c r="B114" s="260" t="s">
        <v>167</v>
      </c>
      <c r="C114" s="26">
        <v>1</v>
      </c>
      <c r="D114" s="26">
        <v>67</v>
      </c>
      <c r="E114" s="147">
        <v>3</v>
      </c>
      <c r="F114" s="27">
        <v>67</v>
      </c>
      <c r="G114" s="5"/>
    </row>
    <row r="115" spans="1:7" s="153" customFormat="1" x14ac:dyDescent="0.25">
      <c r="A115" s="259"/>
      <c r="B115" s="259"/>
      <c r="C115" s="26">
        <v>2</v>
      </c>
      <c r="D115" s="26">
        <v>55.4</v>
      </c>
      <c r="E115" s="147">
        <v>2</v>
      </c>
      <c r="F115" s="27">
        <v>55.4</v>
      </c>
      <c r="G115" s="5"/>
    </row>
    <row r="116" spans="1:7" s="153" customFormat="1" x14ac:dyDescent="0.25">
      <c r="A116" s="259"/>
      <c r="B116" s="259"/>
      <c r="C116" s="26">
        <v>3</v>
      </c>
      <c r="D116" s="26">
        <v>67.400000000000006</v>
      </c>
      <c r="E116" s="147">
        <v>3</v>
      </c>
      <c r="F116" s="27">
        <v>67.400000000000006</v>
      </c>
      <c r="G116" s="5"/>
    </row>
    <row r="117" spans="1:7" s="153" customFormat="1" x14ac:dyDescent="0.25">
      <c r="A117" s="259"/>
      <c r="B117" s="259"/>
      <c r="C117" s="26">
        <v>4</v>
      </c>
      <c r="D117" s="26">
        <v>55.7</v>
      </c>
      <c r="E117" s="147">
        <v>2</v>
      </c>
      <c r="F117" s="27">
        <v>55.7</v>
      </c>
      <c r="G117" s="5"/>
    </row>
    <row r="118" spans="1:7" s="153" customFormat="1" x14ac:dyDescent="0.25">
      <c r="A118" s="259"/>
      <c r="B118" s="259"/>
      <c r="C118" s="26">
        <v>5</v>
      </c>
      <c r="D118" s="26">
        <v>68.099999999999994</v>
      </c>
      <c r="E118" s="147">
        <v>3</v>
      </c>
      <c r="F118" s="27">
        <v>68.099999999999994</v>
      </c>
      <c r="G118" s="5"/>
    </row>
    <row r="119" spans="1:7" s="153" customFormat="1" x14ac:dyDescent="0.25">
      <c r="A119" s="259"/>
      <c r="B119" s="259"/>
      <c r="C119" s="147">
        <v>6</v>
      </c>
      <c r="D119" s="26">
        <v>54.5</v>
      </c>
      <c r="E119" s="147">
        <v>2</v>
      </c>
      <c r="F119" s="27">
        <v>54.5</v>
      </c>
      <c r="G119" s="5"/>
    </row>
    <row r="120" spans="1:7" s="153" customFormat="1" x14ac:dyDescent="0.25">
      <c r="A120" s="259"/>
      <c r="B120" s="259"/>
      <c r="C120" s="17">
        <v>7</v>
      </c>
      <c r="D120" s="26">
        <v>68.099999999999994</v>
      </c>
      <c r="E120" s="147">
        <v>3</v>
      </c>
      <c r="F120" s="27">
        <v>68.099999999999994</v>
      </c>
      <c r="G120" s="5"/>
    </row>
    <row r="121" spans="1:7" s="153" customFormat="1" x14ac:dyDescent="0.25">
      <c r="A121" s="259"/>
      <c r="B121" s="259"/>
      <c r="C121" s="17">
        <v>8</v>
      </c>
      <c r="D121" s="26">
        <v>54.5</v>
      </c>
      <c r="E121" s="147">
        <v>2</v>
      </c>
      <c r="F121" s="27">
        <v>54.5</v>
      </c>
      <c r="G121" s="5"/>
    </row>
    <row r="122" spans="1:7" s="153" customFormat="1" x14ac:dyDescent="0.25">
      <c r="A122" s="259"/>
      <c r="B122" s="259"/>
      <c r="C122" s="17">
        <v>9</v>
      </c>
      <c r="D122" s="26">
        <v>66.3</v>
      </c>
      <c r="E122" s="147">
        <v>3</v>
      </c>
      <c r="F122" s="27">
        <v>66.3</v>
      </c>
      <c r="G122" s="5"/>
    </row>
    <row r="123" spans="1:7" s="153" customFormat="1" x14ac:dyDescent="0.25">
      <c r="A123" s="259"/>
      <c r="B123" s="259"/>
      <c r="C123" s="147">
        <v>10</v>
      </c>
      <c r="D123" s="26">
        <v>54.7</v>
      </c>
      <c r="E123" s="147">
        <v>2</v>
      </c>
      <c r="F123" s="27">
        <v>54.7</v>
      </c>
      <c r="G123" s="5"/>
    </row>
    <row r="124" spans="1:7" s="153" customFormat="1" x14ac:dyDescent="0.25">
      <c r="A124" s="259"/>
      <c r="B124" s="259"/>
      <c r="C124" s="26">
        <v>11</v>
      </c>
      <c r="D124" s="26">
        <v>67.5</v>
      </c>
      <c r="E124" s="147">
        <v>3</v>
      </c>
      <c r="F124" s="27">
        <v>67.5</v>
      </c>
      <c r="G124" s="5"/>
    </row>
    <row r="125" spans="1:7" s="153" customFormat="1" x14ac:dyDescent="0.25">
      <c r="A125" s="259"/>
      <c r="B125" s="259"/>
      <c r="C125" s="147">
        <v>12</v>
      </c>
      <c r="D125" s="26">
        <v>54.8</v>
      </c>
      <c r="E125" s="147">
        <v>2</v>
      </c>
      <c r="F125" s="27">
        <v>54.8</v>
      </c>
      <c r="G125" s="5"/>
    </row>
    <row r="126" spans="1:7" s="153" customFormat="1" x14ac:dyDescent="0.25">
      <c r="A126" s="260" t="s">
        <v>157</v>
      </c>
      <c r="B126" s="260" t="s">
        <v>169</v>
      </c>
      <c r="C126" s="26">
        <v>1</v>
      </c>
      <c r="D126" s="26">
        <v>39.6</v>
      </c>
      <c r="E126" s="147">
        <v>3</v>
      </c>
      <c r="F126" s="27">
        <v>56</v>
      </c>
      <c r="G126" s="5"/>
    </row>
    <row r="127" spans="1:7" s="153" customFormat="1" x14ac:dyDescent="0.25">
      <c r="A127" s="259"/>
      <c r="B127" s="259"/>
      <c r="C127" s="26">
        <v>2</v>
      </c>
      <c r="D127" s="26">
        <v>56.7</v>
      </c>
      <c r="E127" s="147">
        <v>2</v>
      </c>
      <c r="F127" s="27">
        <v>56.7</v>
      </c>
      <c r="G127" s="5"/>
    </row>
    <row r="128" spans="1:7" s="153" customFormat="1" x14ac:dyDescent="0.25">
      <c r="A128" s="259"/>
      <c r="B128" s="259"/>
      <c r="C128" s="26">
        <v>3</v>
      </c>
      <c r="D128" s="26">
        <v>69.900000000000006</v>
      </c>
      <c r="E128" s="147">
        <v>3</v>
      </c>
      <c r="F128" s="27">
        <v>69.900000000000006</v>
      </c>
      <c r="G128" s="5"/>
    </row>
    <row r="129" spans="1:7" s="153" customFormat="1" x14ac:dyDescent="0.25">
      <c r="A129" s="259"/>
      <c r="B129" s="259"/>
      <c r="C129" s="26">
        <v>4</v>
      </c>
      <c r="D129" s="26">
        <v>56.8</v>
      </c>
      <c r="E129" s="147">
        <v>2</v>
      </c>
      <c r="F129" s="27">
        <v>56.8</v>
      </c>
      <c r="G129" s="5"/>
    </row>
    <row r="130" spans="1:7" s="153" customFormat="1" x14ac:dyDescent="0.25">
      <c r="A130" s="259"/>
      <c r="B130" s="259"/>
      <c r="C130" s="26">
        <v>5</v>
      </c>
      <c r="D130" s="26">
        <v>69.099999999999994</v>
      </c>
      <c r="E130" s="147">
        <v>3</v>
      </c>
      <c r="F130" s="27">
        <v>69.099999999999994</v>
      </c>
      <c r="G130" s="5"/>
    </row>
    <row r="131" spans="1:7" s="153" customFormat="1" x14ac:dyDescent="0.25">
      <c r="A131" s="259"/>
      <c r="B131" s="259"/>
      <c r="C131" s="147">
        <v>6</v>
      </c>
      <c r="D131" s="26">
        <v>56.6</v>
      </c>
      <c r="E131" s="147">
        <v>2</v>
      </c>
      <c r="F131" s="27">
        <v>56.6</v>
      </c>
      <c r="G131" s="5"/>
    </row>
    <row r="132" spans="1:7" s="153" customFormat="1" x14ac:dyDescent="0.25">
      <c r="A132" s="259"/>
      <c r="B132" s="259"/>
      <c r="C132" s="26">
        <v>7</v>
      </c>
      <c r="D132" s="26">
        <v>69.099999999999994</v>
      </c>
      <c r="E132" s="147">
        <v>3</v>
      </c>
      <c r="F132" s="27">
        <v>69.099999999999994</v>
      </c>
      <c r="G132" s="5"/>
    </row>
    <row r="133" spans="1:7" s="153" customFormat="1" x14ac:dyDescent="0.25">
      <c r="A133" s="259"/>
      <c r="B133" s="259"/>
      <c r="C133" s="147">
        <v>8</v>
      </c>
      <c r="D133" s="26">
        <v>56.3</v>
      </c>
      <c r="E133" s="147">
        <v>2</v>
      </c>
      <c r="F133" s="27">
        <v>56.3</v>
      </c>
      <c r="G133" s="5"/>
    </row>
    <row r="134" spans="1:7" s="153" customFormat="1" x14ac:dyDescent="0.25">
      <c r="A134" s="259"/>
      <c r="B134" s="259"/>
      <c r="C134" s="26">
        <v>9</v>
      </c>
      <c r="D134" s="26">
        <v>70.099999999999994</v>
      </c>
      <c r="E134" s="147">
        <v>3</v>
      </c>
      <c r="F134" s="27">
        <v>70.099999999999994</v>
      </c>
      <c r="G134" s="5"/>
    </row>
    <row r="135" spans="1:7" s="153" customFormat="1" x14ac:dyDescent="0.25">
      <c r="A135" s="259"/>
      <c r="B135" s="259"/>
      <c r="C135" s="147">
        <v>10</v>
      </c>
      <c r="D135" s="27">
        <v>56.6</v>
      </c>
      <c r="E135" s="147">
        <v>2</v>
      </c>
      <c r="F135" s="27">
        <v>56.6</v>
      </c>
      <c r="G135" s="5"/>
    </row>
    <row r="136" spans="1:7" s="153" customFormat="1" x14ac:dyDescent="0.25">
      <c r="A136" s="259"/>
      <c r="B136" s="259"/>
      <c r="C136" s="26">
        <v>11</v>
      </c>
      <c r="D136" s="26">
        <v>72</v>
      </c>
      <c r="E136" s="147">
        <v>3</v>
      </c>
      <c r="F136" s="27">
        <v>72</v>
      </c>
      <c r="G136" s="5"/>
    </row>
    <row r="137" spans="1:7" s="153" customFormat="1" x14ac:dyDescent="0.25">
      <c r="A137" s="259"/>
      <c r="B137" s="259"/>
      <c r="C137" s="147">
        <v>12</v>
      </c>
      <c r="D137" s="27">
        <v>56.8</v>
      </c>
      <c r="E137" s="147">
        <v>2</v>
      </c>
      <c r="F137" s="27">
        <v>56.8</v>
      </c>
      <c r="G137" s="5"/>
    </row>
    <row r="138" spans="1:7" s="153" customFormat="1" x14ac:dyDescent="0.25">
      <c r="A138" s="260" t="s">
        <v>158</v>
      </c>
      <c r="B138" s="260" t="s">
        <v>168</v>
      </c>
      <c r="C138" s="26">
        <v>2</v>
      </c>
      <c r="D138" s="26">
        <v>39.200000000000003</v>
      </c>
      <c r="E138" s="26">
        <v>39.200000000000003</v>
      </c>
      <c r="F138" s="27">
        <v>44</v>
      </c>
      <c r="G138" s="5"/>
    </row>
    <row r="139" spans="1:7" s="153" customFormat="1" x14ac:dyDescent="0.25">
      <c r="A139" s="259"/>
      <c r="B139" s="259"/>
      <c r="C139" s="26">
        <v>3</v>
      </c>
      <c r="D139" s="26">
        <v>50</v>
      </c>
      <c r="E139" s="26">
        <v>50</v>
      </c>
      <c r="F139" s="27">
        <v>56</v>
      </c>
      <c r="G139" s="5"/>
    </row>
    <row r="140" spans="1:7" s="153" customFormat="1" x14ac:dyDescent="0.25">
      <c r="A140" s="259"/>
      <c r="B140" s="259"/>
      <c r="C140" s="26">
        <v>4</v>
      </c>
      <c r="D140" s="26">
        <v>38.200000000000003</v>
      </c>
      <c r="E140" s="26">
        <v>38.200000000000003</v>
      </c>
      <c r="F140" s="27">
        <v>44</v>
      </c>
      <c r="G140" s="5"/>
    </row>
    <row r="141" spans="1:7" s="153" customFormat="1" x14ac:dyDescent="0.25">
      <c r="A141" s="259"/>
      <c r="B141" s="259"/>
      <c r="C141" s="26">
        <v>5</v>
      </c>
      <c r="D141" s="26">
        <v>38.5</v>
      </c>
      <c r="E141" s="26">
        <v>38.5</v>
      </c>
      <c r="F141" s="27">
        <v>44</v>
      </c>
      <c r="G141" s="5"/>
    </row>
    <row r="142" spans="1:7" s="153" customFormat="1" x14ac:dyDescent="0.25">
      <c r="A142" s="259"/>
      <c r="B142" s="259"/>
      <c r="C142" s="26">
        <v>7</v>
      </c>
      <c r="D142" s="26">
        <v>49.7</v>
      </c>
      <c r="E142" s="26">
        <v>49.7</v>
      </c>
      <c r="F142" s="27">
        <v>56</v>
      </c>
      <c r="G142" s="5"/>
    </row>
    <row r="143" spans="1:7" s="153" customFormat="1" ht="15.75" thickBot="1" x14ac:dyDescent="0.3">
      <c r="A143" s="261"/>
      <c r="B143" s="261"/>
      <c r="C143" s="156">
        <v>8</v>
      </c>
      <c r="D143" s="47">
        <v>38.4</v>
      </c>
      <c r="E143" s="47">
        <v>38.4</v>
      </c>
      <c r="F143" s="48">
        <v>44</v>
      </c>
      <c r="G143" s="113"/>
    </row>
    <row r="144" spans="1:7" s="8" customFormat="1" ht="15.75" thickBot="1" x14ac:dyDescent="0.3">
      <c r="A144" s="149" t="s">
        <v>152</v>
      </c>
      <c r="B144" s="150"/>
      <c r="C144" s="151">
        <v>66</v>
      </c>
      <c r="D144" s="152">
        <f>SUM(D78:D143)</f>
        <v>3789.5999999999995</v>
      </c>
      <c r="E144" s="152">
        <f>SUM(E78:E143)</f>
        <v>399.99999999999994</v>
      </c>
      <c r="F144" s="152">
        <f>SUM(F78:F143)</f>
        <v>3866.7000000000003</v>
      </c>
      <c r="G144" s="150"/>
    </row>
    <row r="145" spans="1:7" s="1" customFormat="1" x14ac:dyDescent="0.25">
      <c r="A145" s="85" t="s">
        <v>4</v>
      </c>
      <c r="B145" s="86"/>
      <c r="C145" s="86">
        <f>C33+C44+C65+C77+C144</f>
        <v>135</v>
      </c>
      <c r="D145" s="148">
        <f>D33+D44+D65+D77+D144</f>
        <v>6988.9</v>
      </c>
      <c r="E145" s="148"/>
      <c r="F145" s="148">
        <f>F33+F44+F65+F77+F144</f>
        <v>7284.6</v>
      </c>
      <c r="G145" s="86"/>
    </row>
  </sheetData>
  <mergeCells count="31">
    <mergeCell ref="B114:B125"/>
    <mergeCell ref="A114:A125"/>
    <mergeCell ref="A126:A137"/>
    <mergeCell ref="B126:B137"/>
    <mergeCell ref="A138:A143"/>
    <mergeCell ref="B138:B143"/>
    <mergeCell ref="A78:A89"/>
    <mergeCell ref="B78:B89"/>
    <mergeCell ref="A90:A101"/>
    <mergeCell ref="B90:B101"/>
    <mergeCell ref="A102:A113"/>
    <mergeCell ref="B102:B113"/>
    <mergeCell ref="A2:E2"/>
    <mergeCell ref="A5:A16"/>
    <mergeCell ref="B5:B16"/>
    <mergeCell ref="A27:A32"/>
    <mergeCell ref="B27:B32"/>
    <mergeCell ref="A17:A26"/>
    <mergeCell ref="B17:B26"/>
    <mergeCell ref="A34:A43"/>
    <mergeCell ref="B34:B43"/>
    <mergeCell ref="A70:A76"/>
    <mergeCell ref="B70:B76"/>
    <mergeCell ref="A51:A54"/>
    <mergeCell ref="B51:B54"/>
    <mergeCell ref="A45:A50"/>
    <mergeCell ref="B45:B50"/>
    <mergeCell ref="A55:A64"/>
    <mergeCell ref="B55:B64"/>
    <mergeCell ref="A66:A69"/>
    <mergeCell ref="B66:B69"/>
  </mergeCells>
  <pageMargins left="0.11811023622047245" right="0.11811023622047245" top="0.15748031496062992" bottom="0.15748031496062992" header="0.31496062992125984" footer="0.31496062992125984"/>
  <pageSetup paperSize="9" scale="73" fitToHeight="2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остаток 1 этапа</vt:lpstr>
      <vt:lpstr>остаток 2 этапа</vt:lpstr>
      <vt:lpstr>остаток 3 этапа</vt:lpstr>
      <vt:lpstr>'остаток 1 этапа'!Область_печати</vt:lpstr>
      <vt:lpstr>'остаток 2 этапа'!Область_печати</vt:lpstr>
      <vt:lpstr>'остаток 3 этапа'!Область_печати</vt:lpstr>
    </vt:vector>
  </TitlesOfParts>
  <Company>GKH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GKH8</dc:creator>
  <cp:lastModifiedBy>Соколова Елизавета Геннадьевна</cp:lastModifiedBy>
  <cp:lastPrinted>2021-01-03T08:58:01Z</cp:lastPrinted>
  <dcterms:created xsi:type="dcterms:W3CDTF">2018-09-19T11:57:47Z</dcterms:created>
  <dcterms:modified xsi:type="dcterms:W3CDTF">2021-04-19T08:34:45Z</dcterms:modified>
</cp:coreProperties>
</file>