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7475" windowHeight="11460"/>
  </bookViews>
  <sheets>
    <sheet name="остаток 1 этапа" sheetId="3" r:id="rId1"/>
    <sheet name="остаток 2 этапа" sheetId="4" r:id="rId2"/>
    <sheet name="остаток 3 этапа" sheetId="6" r:id="rId3"/>
  </sheets>
  <definedNames>
    <definedName name="_xlnm._FilterDatabase" localSheetId="0" hidden="1">'остаток 1 этапа'!$A$3:$E$102</definedName>
    <definedName name="_xlnm._FilterDatabase" localSheetId="1" hidden="1">'остаток 2 этапа'!$A$4:$E$115</definedName>
  </definedNames>
  <calcPr calcId="145621"/>
</workbook>
</file>

<file path=xl/calcChain.xml><?xml version="1.0" encoding="utf-8"?>
<calcChain xmlns="http://schemas.openxmlformats.org/spreadsheetml/2006/main">
  <c r="C102" i="3" l="1"/>
  <c r="D99" i="3" l="1"/>
  <c r="C115" i="4" l="1"/>
  <c r="D101" i="4" l="1"/>
  <c r="D93" i="3"/>
  <c r="D86" i="3"/>
  <c r="D92" i="4"/>
  <c r="D91" i="4"/>
  <c r="D51" i="3"/>
  <c r="D49" i="3"/>
  <c r="D48" i="3"/>
  <c r="D47" i="3"/>
  <c r="D46" i="3"/>
  <c r="D43" i="3"/>
  <c r="D42" i="3"/>
  <c r="D33" i="3"/>
  <c r="D54" i="4"/>
  <c r="D24" i="3"/>
  <c r="D37" i="4"/>
  <c r="E20" i="4"/>
  <c r="D20" i="4"/>
  <c r="D32" i="4"/>
  <c r="D31" i="4"/>
  <c r="D5" i="4"/>
  <c r="D4" i="3"/>
  <c r="D57" i="4" l="1"/>
  <c r="D41" i="3"/>
  <c r="D102" i="3" s="1"/>
  <c r="D17" i="4"/>
  <c r="D115" i="4" s="1"/>
  <c r="D69" i="6" l="1"/>
  <c r="C70" i="6"/>
  <c r="D54" i="6"/>
  <c r="D32" i="6"/>
  <c r="D21" i="6"/>
  <c r="D70" i="6" l="1"/>
</calcChain>
</file>

<file path=xl/sharedStrings.xml><?xml version="1.0" encoding="utf-8"?>
<sst xmlns="http://schemas.openxmlformats.org/spreadsheetml/2006/main" count="212" uniqueCount="160">
  <si>
    <t>Номер квартиры в доме</t>
  </si>
  <si>
    <t>Площадь расселяемой квартиры</t>
  </si>
  <si>
    <t>Количество жилых комнат</t>
  </si>
  <si>
    <t>Адрес дома</t>
  </si>
  <si>
    <t>ИТОГО</t>
  </si>
  <si>
    <t>Реквизиты документа об аварийности по мере принятия НПА</t>
  </si>
  <si>
    <t>общая площадь</t>
  </si>
  <si>
    <t>жилых помещений</t>
  </si>
  <si>
    <t>основания</t>
  </si>
  <si>
    <t>с. Великовисочное, 82</t>
  </si>
  <si>
    <t>с. Великовисочное, 87</t>
  </si>
  <si>
    <t>Итого Великовисочный</t>
  </si>
  <si>
    <t>с. Коткино, ул. Школьная, 17</t>
  </si>
  <si>
    <t>Итого Коткинский</t>
  </si>
  <si>
    <t>с. Нижняя Пеша, ул. Калинина, 16</t>
  </si>
  <si>
    <t>с. Нижняя Пеша, ул. Калинина, 19</t>
  </si>
  <si>
    <t>Итого Пешский</t>
  </si>
  <si>
    <t>п.Красное, ул. Новая, 1</t>
  </si>
  <si>
    <t>п.Красное, ул. Новая, 2</t>
  </si>
  <si>
    <t>Итого Приморско-Куйский</t>
  </si>
  <si>
    <t>п. Хорей-Вер, ул. Набережная, д. 1</t>
  </si>
  <si>
    <t>Расп № 12-О от 06.04.2017</t>
  </si>
  <si>
    <t>п. Хорей-Вер, ул. Бамовская, д. 14 (БКЗ)</t>
  </si>
  <si>
    <t>Расп № 11-О от 06.04.2017</t>
  </si>
  <si>
    <t>Набережная, д. 3</t>
  </si>
  <si>
    <t>№ 18р от 16.03.2016</t>
  </si>
  <si>
    <t>1А</t>
  </si>
  <si>
    <t>1Б</t>
  </si>
  <si>
    <t>2А</t>
  </si>
  <si>
    <t>2В</t>
  </si>
  <si>
    <t>2Б</t>
  </si>
  <si>
    <t>Набережная, д. 5</t>
  </si>
  <si>
    <t>ветхий</t>
  </si>
  <si>
    <t>Школьная, д. 9 (БКЗ)</t>
  </si>
  <si>
    <t>№ 17р от 16.03.2017</t>
  </si>
  <si>
    <t>Восточная, д. 3 (ВКЗ)</t>
  </si>
  <si>
    <t>ветх</t>
  </si>
  <si>
    <t>Заполярная, д. 10 (ВКЗ)</t>
  </si>
  <si>
    <t>Набережная, д. 1 (БКЗ)</t>
  </si>
  <si>
    <t>Набережная, д. 2</t>
  </si>
  <si>
    <t>№ 60 от 13.12.2016</t>
  </si>
  <si>
    <t>Набережная, д. 4</t>
  </si>
  <si>
    <t>Шоинский сельсовет</t>
  </si>
  <si>
    <t>с. Шойна, ул. Заполярная, д. 3 (БКЗ)</t>
  </si>
  <si>
    <t>с. Шойна, ул. Заполярная, д. 7 (ВКЗ)</t>
  </si>
  <si>
    <t>с. Шойна, ул. Школьная, д. 3 (БКЗ)</t>
  </si>
  <si>
    <t>вет</t>
  </si>
  <si>
    <t>с. Шойна, ул. Набережная, д. 13 (БКЗ)</t>
  </si>
  <si>
    <t>с. Шойна, ул. Набережная, д. 10</t>
  </si>
  <si>
    <t>с. Шойна, ул. Набережная, д. 8</t>
  </si>
  <si>
    <t>с. Шойна, ул. Набережная, д. 6</t>
  </si>
  <si>
    <t>Хорей-Верский сельсовет</t>
  </si>
  <si>
    <t>с. Нижняя Пеша, ул. Новая, д. 11</t>
  </si>
  <si>
    <t>с. Нижняя Пеша, ул. Новая, д. 13</t>
  </si>
  <si>
    <t>Пешский сельсовет</t>
  </si>
  <si>
    <t>п. Индига., ул. Речная, д. 111 (БКЗ)</t>
  </si>
  <si>
    <t>п. Индига, ул. Сельская, д. 92 /Центральная, д.  96 (БКЗ)</t>
  </si>
  <si>
    <t xml:space="preserve">п. Индига, ул. Центральная, д. 97 (БКЗ) </t>
  </si>
  <si>
    <t xml:space="preserve"> п. Индига, ул. Центральная, д. 93 (БКЗ)</t>
  </si>
  <si>
    <t>Тиманский сельсовет</t>
  </si>
  <si>
    <t>п. Выуческий, ул. Северная, д. 38 (БКЗ)</t>
  </si>
  <si>
    <t>ул. Центральная, д. 46 (БКЗ)</t>
  </si>
  <si>
    <t>ул. Центральная, д. 48 (БКЗ)</t>
  </si>
  <si>
    <t>ул. Центральная, д. 50 (БКЗ)</t>
  </si>
  <si>
    <t>Коткинский сельсовет</t>
  </si>
  <si>
    <t>п. Каратайка, ул. Центральная, д. 17 (БКЗ)</t>
  </si>
  <si>
    <t>п. Каратайка, ул. Озерная, д. 170 (БКЗ)</t>
  </si>
  <si>
    <t>п. Каратайка, ул. Озерная, д. 164 (БКЗ)</t>
  </si>
  <si>
    <t>п. Каратайка, ул. Центральная, д. 19 (БКЗ)</t>
  </si>
  <si>
    <t>Юшарский сельсовет</t>
  </si>
  <si>
    <t>п. Бугрино, ул. Оленная, д 3 (БКЗ)</t>
  </si>
  <si>
    <t>№ 24-осн от 08.06.2016</t>
  </si>
  <si>
    <t>п. Бугрино, ул. Набережная, д. 3 (БКЗ)</t>
  </si>
  <si>
    <t>№ 34-осн от 08.06.2016</t>
  </si>
  <si>
    <t>п. Бугрино, ул. Набережная, д. 4 (БКЗ)</t>
  </si>
  <si>
    <t>№ 35-осн от 08.06.2016</t>
  </si>
  <si>
    <t>п. Бугрино, ул. Набережная, д. 10 (БКЗ)</t>
  </si>
  <si>
    <t>№ 38-осн от 08.06.2016</t>
  </si>
  <si>
    <t>п. Бугрино, ул. Набережная, д. 12 (БКЗ)</t>
  </si>
  <si>
    <t>№ 39-осн от 08.06.2016</t>
  </si>
  <si>
    <t>п. Бугрино, ул. Набережная, д. 13 (БКЗ)</t>
  </si>
  <si>
    <t>№ 40-осн от 08.06.2016</t>
  </si>
  <si>
    <t>п. Бугрино, ул. Набережная, д. 14 (БКЗ)</t>
  </si>
  <si>
    <t>№ 41-осн от 08.06.2016</t>
  </si>
  <si>
    <t>п. Бугрино, ул. Набережная, д. 15 (БКЗ)</t>
  </si>
  <si>
    <t>№ 42-осн от 08.06.2016</t>
  </si>
  <si>
    <t>п. Бугрино, ул. Набережная, д. 16 (БКЗ)</t>
  </si>
  <si>
    <t>№ 43-осн от 08.06.2016</t>
  </si>
  <si>
    <t>п. Бугрино, ул. Набережная, д. 17 (БКЗ)</t>
  </si>
  <si>
    <t>№ 44-осн от 08.06.2016</t>
  </si>
  <si>
    <t>п. Бугрино, ул. Набережная, д. 18 (БКЗ)</t>
  </si>
  <si>
    <t>№ 45-осн от 08.06.2016</t>
  </si>
  <si>
    <t>п. Бугрино, ул. Набережная, д. 19 (БКЗ)</t>
  </si>
  <si>
    <t>№ 46-осн от 08.06.2016</t>
  </si>
  <si>
    <t>п. Бугрино, ул. Набережная, д. 20  (БКЗ)</t>
  </si>
  <si>
    <t>№ 47-осн от 08.06.2016</t>
  </si>
  <si>
    <t>Колгуевский сельсовет</t>
  </si>
  <si>
    <t>п. Бугрино, ул. Оленная, д. 1 (БКЗ)</t>
  </si>
  <si>
    <t>№ 22-осн от 08.06.2016</t>
  </si>
  <si>
    <t>п. Бугрино, ул. Оленная, д. 2 (БКЗ)</t>
  </si>
  <si>
    <t>№ 23-осн от 08.06.2016</t>
  </si>
  <si>
    <t>п. Бугрино, ул. Оленная, д. 4 (БКЗ)</t>
  </si>
  <si>
    <t>№ 25-осн от 08.06.2016</t>
  </si>
  <si>
    <t>п. Бугрино, ул. Оленная, д. 5 (БКЗ)</t>
  </si>
  <si>
    <t>№ 26-осн от 08.06.2016</t>
  </si>
  <si>
    <t>п. Бугрино, ул. Оленная, д. 6 (БКЗ)</t>
  </si>
  <si>
    <t>№ 27-осн от 08.06.2016</t>
  </si>
  <si>
    <t>п. Бугрино, ул. Оленная, д. 13 (БКЗ)</t>
  </si>
  <si>
    <t>№ 28-осн от 08.06.2016</t>
  </si>
  <si>
    <t>п. Бугрино, ул. Оленная, д. 17 (БКЗ)</t>
  </si>
  <si>
    <t>№ 29-осн от 08.06.2016</t>
  </si>
  <si>
    <t>п. Бугрино, ул. Оленная, д. 18 (БКЗ)</t>
  </si>
  <si>
    <t>№ 30-осн от 08.06.2016</t>
  </si>
  <si>
    <t>п. Бугрино, ул. Оленная, д. 19 (БКЗ)</t>
  </si>
  <si>
    <t>№ 31-осн от 08.06.2016</t>
  </si>
  <si>
    <t>п. Бугрино, ул. Оленная, д. 20 (БКЗ)</t>
  </si>
  <si>
    <t>№ 32-осн от 08.06.2016</t>
  </si>
  <si>
    <t>п. Бугрино, ул. Набережная, д. 2 (БКЗ)</t>
  </si>
  <si>
    <t>№ 33-осн от 08.06.2016</t>
  </si>
  <si>
    <t>п. Бугрино, ул. Набережная, д. 6 (БКЗ)</t>
  </si>
  <si>
    <t>№ 36-осн от 08.06.2016</t>
  </si>
  <si>
    <t>п. Бугрино, ул. Набережная, д. 8 (БКЗ)</t>
  </si>
  <si>
    <t>№ 37-осн от 08.06.2016</t>
  </si>
  <si>
    <t>п. Бугрино, ул. Набережная, д. 26 (БКЗ)</t>
  </si>
  <si>
    <t>№ 48-осн от 08.06.2016</t>
  </si>
  <si>
    <t>п. Бугрино, ул. Набережная, д. 28 (БКЗ)</t>
  </si>
  <si>
    <t>№ 49-осн от 08.06.2016</t>
  </si>
  <si>
    <t>п. Бугрино, ул. Набережная, д. 29 (БКЗ)</t>
  </si>
  <si>
    <t>№ 50-осн от 08.06.2016</t>
  </si>
  <si>
    <t>п. Бугрино, ул. Набережная, д. 30 (БКЗ)</t>
  </si>
  <si>
    <t>№ 51-осн от 08.06.2016</t>
  </si>
  <si>
    <t>п. Бугрино, ул. Набережная, д. 31 (БКЗ)</t>
  </si>
  <si>
    <t>№ 52-осн от 08.06.2016</t>
  </si>
  <si>
    <t>п. Бугрино, ул. Набережная, д. 32 (БКЗ)</t>
  </si>
  <si>
    <t>№ 53-осн от 08.06.2016</t>
  </si>
  <si>
    <t>с. Оксино, д. 46 (БКЗ)</t>
  </si>
  <si>
    <t>с. Оксино, д. 98 (БКЗ)</t>
  </si>
  <si>
    <t>д. Каменка, д. 42 (БКЗ)</t>
  </si>
  <si>
    <t>с. Оксино, д. 24 (БКЗ)</t>
  </si>
  <si>
    <t>Пустозерский сельсовет</t>
  </si>
  <si>
    <t>п. Красное, ул. Новая, д.8</t>
  </si>
  <si>
    <t>№ 258 А осн. 19.12.2017</t>
  </si>
  <si>
    <t>Приморско-Куйский сельсовет</t>
  </si>
  <si>
    <t>с. Тельвиска, д. 20 (БКЗ)</t>
  </si>
  <si>
    <t>д. Макарово, д. 29 (БКЗ)</t>
  </si>
  <si>
    <t>Тельвисочный сельсовет</t>
  </si>
  <si>
    <t>д. Макарово, д. 3 (БКЗ)</t>
  </si>
  <si>
    <t>д. Макарово, д. 17</t>
  </si>
  <si>
    <t>кв</t>
  </si>
  <si>
    <t>2 этап (расселение в период 2017- 2020 годов)</t>
  </si>
  <si>
    <t>кв.</t>
  </si>
  <si>
    <t>1 этап (расселение в период 2014-2020 годов)</t>
  </si>
  <si>
    <t>№ 48 от 02.05.2017</t>
  </si>
  <si>
    <t>№ 153 от 11.11.2014</t>
  </si>
  <si>
    <t>д. Макарово, д. 13</t>
  </si>
  <si>
    <t>3 этап (2021 -2022 годы)</t>
  </si>
  <si>
    <t>с. Нижняя Пеша, ул. Калинина, 16А</t>
  </si>
  <si>
    <t xml:space="preserve"> расп № 100 осн. от  17.05.2018</t>
  </si>
  <si>
    <t>расп № 107 осн. от  22.05.2018</t>
  </si>
  <si>
    <t>планируемый адрес предоставления (может быть изменен)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</si>
</sst>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3" borderId="5" xfId="0" applyFill="1" applyBorder="1" applyAlignment="1">
      <alignment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vertical="top"/>
    </xf>
    <xf numFmtId="0" fontId="0" fillId="3" borderId="6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5" fontId="5" fillId="4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6" fillId="2" borderId="8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164" fontId="5" fillId="3" borderId="18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2" fillId="0" borderId="0" xfId="0" applyFont="1" applyFill="1"/>
    <xf numFmtId="0" fontId="6" fillId="2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5" xfId="0" applyFill="1" applyBorder="1" applyAlignment="1">
      <alignment vertical="top"/>
    </xf>
    <xf numFmtId="0" fontId="0" fillId="2" borderId="1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zoomScaleNormal="100" workbookViewId="0">
      <selection activeCell="A3" sqref="A3:XFD3"/>
    </sheetView>
  </sheetViews>
  <sheetFormatPr defaultRowHeight="15" x14ac:dyDescent="0.25"/>
  <cols>
    <col min="1" max="1" width="24.140625" customWidth="1"/>
    <col min="2" max="2" width="26.7109375" customWidth="1"/>
    <col min="3" max="3" width="10.42578125" customWidth="1"/>
    <col min="4" max="4" width="16" customWidth="1"/>
    <col min="5" max="5" width="15.28515625" customWidth="1"/>
    <col min="6" max="6" width="35.85546875" customWidth="1"/>
  </cols>
  <sheetData>
    <row r="1" spans="1:6" x14ac:dyDescent="0.25">
      <c r="B1" s="10" t="s">
        <v>151</v>
      </c>
    </row>
    <row r="3" spans="1:6" ht="45.75" thickBot="1" x14ac:dyDescent="0.3">
      <c r="A3" s="1" t="s">
        <v>3</v>
      </c>
      <c r="B3" s="1" t="s">
        <v>5</v>
      </c>
      <c r="C3" s="1" t="s">
        <v>0</v>
      </c>
      <c r="D3" s="1" t="s">
        <v>1</v>
      </c>
      <c r="E3" s="2" t="s">
        <v>2</v>
      </c>
      <c r="F3" s="27" t="s">
        <v>159</v>
      </c>
    </row>
    <row r="4" spans="1:6" s="3" customFormat="1" ht="23.25" customHeight="1" thickBot="1" x14ac:dyDescent="0.3">
      <c r="A4" s="49" t="s">
        <v>42</v>
      </c>
      <c r="B4" s="49"/>
      <c r="C4" s="50">
        <v>19</v>
      </c>
      <c r="D4" s="51">
        <f>SUM(D5:D23)</f>
        <v>789.4</v>
      </c>
      <c r="E4" s="51"/>
      <c r="F4" s="51"/>
    </row>
    <row r="5" spans="1:6" ht="15.75" customHeight="1" x14ac:dyDescent="0.25">
      <c r="A5" s="153" t="s">
        <v>24</v>
      </c>
      <c r="B5" s="145" t="s">
        <v>25</v>
      </c>
      <c r="C5" s="70" t="s">
        <v>26</v>
      </c>
      <c r="D5" s="71">
        <v>38</v>
      </c>
      <c r="E5" s="72">
        <v>2</v>
      </c>
      <c r="F5" s="72"/>
    </row>
    <row r="6" spans="1:6" x14ac:dyDescent="0.25">
      <c r="A6" s="154"/>
      <c r="B6" s="146"/>
      <c r="C6" s="46" t="s">
        <v>28</v>
      </c>
      <c r="D6" s="47">
        <v>17.100000000000001</v>
      </c>
      <c r="E6" s="46">
        <v>1</v>
      </c>
      <c r="F6" s="46"/>
    </row>
    <row r="7" spans="1:6" x14ac:dyDescent="0.25">
      <c r="A7" s="154"/>
      <c r="B7" s="146"/>
      <c r="C7" s="46" t="s">
        <v>29</v>
      </c>
      <c r="D7" s="47">
        <v>14.7</v>
      </c>
      <c r="E7" s="46">
        <v>1</v>
      </c>
      <c r="F7" s="46"/>
    </row>
    <row r="8" spans="1:6" ht="15.75" thickBot="1" x14ac:dyDescent="0.3">
      <c r="A8" s="154"/>
      <c r="B8" s="146"/>
      <c r="C8" s="73" t="s">
        <v>30</v>
      </c>
      <c r="D8" s="74">
        <v>10.3</v>
      </c>
      <c r="E8" s="73">
        <v>1</v>
      </c>
      <c r="F8" s="73"/>
    </row>
    <row r="9" spans="1:6" ht="15.75" thickBot="1" x14ac:dyDescent="0.3">
      <c r="A9" s="24" t="s">
        <v>39</v>
      </c>
      <c r="B9" s="25" t="s">
        <v>40</v>
      </c>
      <c r="C9" s="75">
        <v>2</v>
      </c>
      <c r="D9" s="76">
        <v>33.4</v>
      </c>
      <c r="E9" s="75">
        <v>1</v>
      </c>
      <c r="F9" s="75"/>
    </row>
    <row r="10" spans="1:6" ht="15.75" customHeight="1" thickBot="1" x14ac:dyDescent="0.3">
      <c r="A10" s="5" t="s">
        <v>33</v>
      </c>
      <c r="B10" s="6" t="s">
        <v>34</v>
      </c>
      <c r="C10" s="75">
        <v>3</v>
      </c>
      <c r="D10" s="77">
        <v>38.299999999999997</v>
      </c>
      <c r="E10" s="75">
        <v>2</v>
      </c>
      <c r="F10" s="75"/>
    </row>
    <row r="11" spans="1:6" ht="15.75" customHeight="1" x14ac:dyDescent="0.25">
      <c r="A11" s="153" t="s">
        <v>31</v>
      </c>
      <c r="B11" s="145" t="s">
        <v>32</v>
      </c>
      <c r="C11" s="70">
        <v>1</v>
      </c>
      <c r="D11" s="78">
        <v>51.1</v>
      </c>
      <c r="E11" s="70">
        <v>2</v>
      </c>
      <c r="F11" s="70"/>
    </row>
    <row r="12" spans="1:6" ht="15.75" customHeight="1" x14ac:dyDescent="0.25">
      <c r="A12" s="154"/>
      <c r="B12" s="146"/>
      <c r="C12" s="46">
        <v>2</v>
      </c>
      <c r="D12" s="47">
        <v>29.1</v>
      </c>
      <c r="E12" s="46">
        <v>1</v>
      </c>
      <c r="F12" s="46"/>
    </row>
    <row r="13" spans="1:6" ht="15.75" customHeight="1" x14ac:dyDescent="0.25">
      <c r="A13" s="154"/>
      <c r="B13" s="146"/>
      <c r="C13" s="46">
        <v>3</v>
      </c>
      <c r="D13" s="47">
        <v>44.5</v>
      </c>
      <c r="E13" s="46">
        <v>3</v>
      </c>
      <c r="F13" s="46"/>
    </row>
    <row r="14" spans="1:6" ht="15.75" thickBot="1" x14ac:dyDescent="0.3">
      <c r="A14" s="155"/>
      <c r="B14" s="149"/>
      <c r="C14" s="73">
        <v>4</v>
      </c>
      <c r="D14" s="74">
        <v>34.799999999999997</v>
      </c>
      <c r="E14" s="73">
        <v>1</v>
      </c>
      <c r="F14" s="73"/>
    </row>
    <row r="15" spans="1:6" ht="15.75" customHeight="1" x14ac:dyDescent="0.25">
      <c r="A15" s="153" t="s">
        <v>41</v>
      </c>
      <c r="B15" s="145" t="s">
        <v>36</v>
      </c>
      <c r="C15" s="24">
        <v>1</v>
      </c>
      <c r="D15" s="79">
        <v>33.5</v>
      </c>
      <c r="E15" s="46">
        <v>1</v>
      </c>
      <c r="F15" s="46"/>
    </row>
    <row r="16" spans="1:6" ht="15.75" customHeight="1" x14ac:dyDescent="0.25">
      <c r="A16" s="154"/>
      <c r="B16" s="146"/>
      <c r="C16" s="21">
        <v>2</v>
      </c>
      <c r="D16" s="79">
        <v>33.4</v>
      </c>
      <c r="E16" s="46">
        <v>1</v>
      </c>
      <c r="F16" s="46"/>
    </row>
    <row r="17" spans="1:6" ht="18.75" customHeight="1" thickBot="1" x14ac:dyDescent="0.3">
      <c r="A17" s="155"/>
      <c r="B17" s="149"/>
      <c r="C17" s="7">
        <v>4</v>
      </c>
      <c r="D17" s="80">
        <v>33.4</v>
      </c>
      <c r="E17" s="81">
        <v>1</v>
      </c>
      <c r="F17" s="81"/>
    </row>
    <row r="18" spans="1:6" x14ac:dyDescent="0.25">
      <c r="A18" s="150" t="s">
        <v>38</v>
      </c>
      <c r="B18" s="146" t="s">
        <v>32</v>
      </c>
      <c r="C18" s="46">
        <v>1</v>
      </c>
      <c r="D18" s="79">
        <v>65.5</v>
      </c>
      <c r="E18" s="46">
        <v>3</v>
      </c>
      <c r="F18" s="46"/>
    </row>
    <row r="19" spans="1:6" x14ac:dyDescent="0.25">
      <c r="A19" s="151"/>
      <c r="B19" s="147"/>
      <c r="C19" s="82">
        <v>2</v>
      </c>
      <c r="D19" s="83">
        <v>70.400000000000006</v>
      </c>
      <c r="E19" s="82">
        <v>3</v>
      </c>
      <c r="F19" s="82"/>
    </row>
    <row r="20" spans="1:6" x14ac:dyDescent="0.25">
      <c r="A20" s="151"/>
      <c r="B20" s="147"/>
      <c r="C20" s="46">
        <v>3</v>
      </c>
      <c r="D20" s="79">
        <v>67.3</v>
      </c>
      <c r="E20" s="46">
        <v>3</v>
      </c>
      <c r="F20" s="46"/>
    </row>
    <row r="21" spans="1:6" ht="15.75" thickBot="1" x14ac:dyDescent="0.3">
      <c r="A21" s="152"/>
      <c r="B21" s="148"/>
      <c r="C21" s="73">
        <v>4</v>
      </c>
      <c r="D21" s="84">
        <v>61.5</v>
      </c>
      <c r="E21" s="73">
        <v>3</v>
      </c>
      <c r="F21" s="73"/>
    </row>
    <row r="22" spans="1:6" ht="15.75" customHeight="1" thickBot="1" x14ac:dyDescent="0.3">
      <c r="A22" s="48" t="s">
        <v>37</v>
      </c>
      <c r="B22" s="48" t="s">
        <v>32</v>
      </c>
      <c r="C22" s="73">
        <v>1</v>
      </c>
      <c r="D22" s="74">
        <v>54.5</v>
      </c>
      <c r="E22" s="73">
        <v>1</v>
      </c>
      <c r="F22" s="73"/>
    </row>
    <row r="23" spans="1:6" ht="15.75" customHeight="1" thickBot="1" x14ac:dyDescent="0.3">
      <c r="A23" s="23" t="s">
        <v>35</v>
      </c>
      <c r="B23" s="19" t="s">
        <v>32</v>
      </c>
      <c r="C23" s="73">
        <v>1</v>
      </c>
      <c r="D23" s="74">
        <v>58.6</v>
      </c>
      <c r="E23" s="73">
        <v>2</v>
      </c>
      <c r="F23" s="73"/>
    </row>
    <row r="24" spans="1:6" s="3" customFormat="1" ht="23.25" customHeight="1" thickBot="1" x14ac:dyDescent="0.3">
      <c r="A24" s="49" t="s">
        <v>59</v>
      </c>
      <c r="B24" s="49"/>
      <c r="C24" s="50">
        <v>8</v>
      </c>
      <c r="D24" s="51">
        <f>SUM(D25:D32)</f>
        <v>202.5</v>
      </c>
      <c r="E24" s="51"/>
      <c r="F24" s="51"/>
    </row>
    <row r="25" spans="1:6" ht="15" customHeight="1" x14ac:dyDescent="0.25">
      <c r="A25" s="145" t="s">
        <v>55</v>
      </c>
      <c r="B25" s="145" t="s">
        <v>32</v>
      </c>
      <c r="C25" s="70">
        <v>1</v>
      </c>
      <c r="D25" s="70">
        <v>43</v>
      </c>
      <c r="E25" s="70">
        <v>2</v>
      </c>
      <c r="F25" s="70"/>
    </row>
    <row r="26" spans="1:6" ht="15.75" thickBot="1" x14ac:dyDescent="0.3">
      <c r="A26" s="149"/>
      <c r="B26" s="149"/>
      <c r="C26" s="73">
        <v>2</v>
      </c>
      <c r="D26" s="74">
        <v>41.7</v>
      </c>
      <c r="E26" s="73">
        <v>2</v>
      </c>
      <c r="F26" s="73"/>
    </row>
    <row r="27" spans="1:6" ht="45.75" customHeight="1" thickBot="1" x14ac:dyDescent="0.3">
      <c r="A27" s="48" t="s">
        <v>56</v>
      </c>
      <c r="B27" s="48" t="s">
        <v>32</v>
      </c>
      <c r="C27" s="75">
        <v>4</v>
      </c>
      <c r="D27" s="77">
        <v>19.3</v>
      </c>
      <c r="E27" s="75">
        <v>1</v>
      </c>
      <c r="F27" s="75"/>
    </row>
    <row r="28" spans="1:6" ht="21" customHeight="1" x14ac:dyDescent="0.25">
      <c r="A28" s="156" t="s">
        <v>57</v>
      </c>
      <c r="B28" s="145" t="s">
        <v>32</v>
      </c>
      <c r="C28" s="85">
        <v>1</v>
      </c>
      <c r="D28" s="86">
        <v>19.600000000000001</v>
      </c>
      <c r="E28" s="85">
        <v>1</v>
      </c>
      <c r="F28" s="85"/>
    </row>
    <row r="29" spans="1:6" ht="21" customHeight="1" x14ac:dyDescent="0.25">
      <c r="A29" s="157"/>
      <c r="B29" s="146"/>
      <c r="C29" s="46">
        <v>2</v>
      </c>
      <c r="D29" s="47">
        <v>19.7</v>
      </c>
      <c r="E29" s="46">
        <v>1</v>
      </c>
      <c r="F29" s="46"/>
    </row>
    <row r="30" spans="1:6" ht="21" customHeight="1" thickBot="1" x14ac:dyDescent="0.3">
      <c r="A30" s="158"/>
      <c r="B30" s="149"/>
      <c r="C30" s="73">
        <v>4</v>
      </c>
      <c r="D30" s="74">
        <v>19.899999999999999</v>
      </c>
      <c r="E30" s="73">
        <v>1</v>
      </c>
      <c r="F30" s="73"/>
    </row>
    <row r="31" spans="1:6" ht="15" customHeight="1" x14ac:dyDescent="0.25">
      <c r="A31" s="145" t="s">
        <v>58</v>
      </c>
      <c r="B31" s="145" t="s">
        <v>32</v>
      </c>
      <c r="C31" s="46">
        <v>3</v>
      </c>
      <c r="D31" s="87">
        <v>19.899999999999999</v>
      </c>
      <c r="E31" s="82">
        <v>1</v>
      </c>
      <c r="F31" s="82"/>
    </row>
    <row r="32" spans="1:6" ht="15.75" thickBot="1" x14ac:dyDescent="0.3">
      <c r="A32" s="149"/>
      <c r="B32" s="149"/>
      <c r="C32" s="73">
        <v>4</v>
      </c>
      <c r="D32" s="88">
        <v>19.399999999999999</v>
      </c>
      <c r="E32" s="81">
        <v>1</v>
      </c>
      <c r="F32" s="81"/>
    </row>
    <row r="33" spans="1:6" s="3" customFormat="1" ht="23.25" customHeight="1" thickBot="1" x14ac:dyDescent="0.3">
      <c r="A33" s="49" t="s">
        <v>64</v>
      </c>
      <c r="B33" s="49"/>
      <c r="C33" s="50">
        <v>7</v>
      </c>
      <c r="D33" s="51">
        <f>SUM(D34:D40)</f>
        <v>325.89999999999998</v>
      </c>
      <c r="E33" s="51"/>
      <c r="F33" s="51"/>
    </row>
    <row r="34" spans="1:6" x14ac:dyDescent="0.25">
      <c r="A34" s="150" t="s">
        <v>61</v>
      </c>
      <c r="B34" s="146" t="s">
        <v>32</v>
      </c>
      <c r="C34" s="70">
        <v>1</v>
      </c>
      <c r="D34" s="92">
        <v>52.9</v>
      </c>
      <c r="E34" s="70">
        <v>2</v>
      </c>
      <c r="F34" s="70"/>
    </row>
    <row r="35" spans="1:6" x14ac:dyDescent="0.25">
      <c r="A35" s="151"/>
      <c r="B35" s="147"/>
      <c r="C35" s="82">
        <v>2</v>
      </c>
      <c r="D35" s="90">
        <v>45.1</v>
      </c>
      <c r="E35" s="46">
        <v>2</v>
      </c>
      <c r="F35" s="46"/>
    </row>
    <row r="36" spans="1:6" x14ac:dyDescent="0.25">
      <c r="A36" s="151"/>
      <c r="B36" s="147"/>
      <c r="C36" s="46">
        <v>3</v>
      </c>
      <c r="D36" s="90">
        <v>44.8</v>
      </c>
      <c r="E36" s="46">
        <v>2</v>
      </c>
      <c r="F36" s="46"/>
    </row>
    <row r="37" spans="1:6" ht="15.75" thickBot="1" x14ac:dyDescent="0.3">
      <c r="A37" s="152"/>
      <c r="B37" s="148"/>
      <c r="C37" s="73">
        <v>4</v>
      </c>
      <c r="D37" s="91">
        <v>62.1</v>
      </c>
      <c r="E37" s="73">
        <v>2</v>
      </c>
      <c r="F37" s="73"/>
    </row>
    <row r="38" spans="1:6" ht="45.75" customHeight="1" thickBot="1" x14ac:dyDescent="0.3">
      <c r="A38" s="48" t="s">
        <v>62</v>
      </c>
      <c r="B38" s="48" t="s">
        <v>32</v>
      </c>
      <c r="C38" s="75">
        <v>1</v>
      </c>
      <c r="D38" s="91">
        <v>43.7</v>
      </c>
      <c r="E38" s="73">
        <v>2</v>
      </c>
      <c r="F38" s="73"/>
    </row>
    <row r="39" spans="1:6" ht="15" customHeight="1" x14ac:dyDescent="0.25">
      <c r="A39" s="145" t="s">
        <v>63</v>
      </c>
      <c r="B39" s="145" t="s">
        <v>32</v>
      </c>
      <c r="C39" s="46">
        <v>1</v>
      </c>
      <c r="D39" s="90">
        <v>48.9</v>
      </c>
      <c r="E39" s="46">
        <v>2</v>
      </c>
      <c r="F39" s="46"/>
    </row>
    <row r="40" spans="1:6" ht="15.75" thickBot="1" x14ac:dyDescent="0.3">
      <c r="A40" s="149"/>
      <c r="B40" s="149"/>
      <c r="C40" s="73">
        <v>2</v>
      </c>
      <c r="D40" s="91">
        <v>28.4</v>
      </c>
      <c r="E40" s="73">
        <v>1</v>
      </c>
      <c r="F40" s="73"/>
    </row>
    <row r="41" spans="1:6" s="3" customFormat="1" ht="23.25" customHeight="1" thickBot="1" x14ac:dyDescent="0.3">
      <c r="A41" s="49" t="s">
        <v>69</v>
      </c>
      <c r="B41" s="49"/>
      <c r="C41" s="50">
        <v>9</v>
      </c>
      <c r="D41" s="51">
        <f>SUM(D42:D50)</f>
        <v>424.50000000000006</v>
      </c>
      <c r="E41" s="51"/>
      <c r="F41" s="51"/>
    </row>
    <row r="42" spans="1:6" ht="15" customHeight="1" x14ac:dyDescent="0.25">
      <c r="A42" s="145" t="s">
        <v>65</v>
      </c>
      <c r="B42" s="145" t="s">
        <v>32</v>
      </c>
      <c r="C42" s="46">
        <v>1</v>
      </c>
      <c r="D42" s="90">
        <f>2+6.2+1.6+1.7+9+17.1+3.8+1.8+14+14.3</f>
        <v>71.5</v>
      </c>
      <c r="E42" s="46">
        <v>3</v>
      </c>
      <c r="F42" s="46"/>
    </row>
    <row r="43" spans="1:6" ht="15.75" thickBot="1" x14ac:dyDescent="0.3">
      <c r="A43" s="149"/>
      <c r="B43" s="149"/>
      <c r="C43" s="73">
        <v>2</v>
      </c>
      <c r="D43" s="91">
        <f>3.2+2+3.7+8.2+8.8+6.9+4.1+14</f>
        <v>50.900000000000006</v>
      </c>
      <c r="E43" s="73">
        <v>3</v>
      </c>
      <c r="F43" s="73"/>
    </row>
    <row r="44" spans="1:6" ht="15" customHeight="1" x14ac:dyDescent="0.25">
      <c r="A44" s="145" t="s">
        <v>66</v>
      </c>
      <c r="B44" s="145" t="s">
        <v>32</v>
      </c>
      <c r="C44" s="46">
        <v>1</v>
      </c>
      <c r="D44" s="90">
        <v>58.8</v>
      </c>
      <c r="E44" s="46">
        <v>2</v>
      </c>
      <c r="F44" s="46"/>
    </row>
    <row r="45" spans="1:6" ht="15.75" thickBot="1" x14ac:dyDescent="0.3">
      <c r="A45" s="149"/>
      <c r="B45" s="149"/>
      <c r="C45" s="73">
        <v>2</v>
      </c>
      <c r="D45" s="91">
        <v>59.4</v>
      </c>
      <c r="E45" s="73">
        <v>2</v>
      </c>
      <c r="F45" s="73"/>
    </row>
    <row r="46" spans="1:6" x14ac:dyDescent="0.25">
      <c r="A46" s="150" t="s">
        <v>67</v>
      </c>
      <c r="B46" s="146" t="s">
        <v>32</v>
      </c>
      <c r="C46" s="46">
        <v>1</v>
      </c>
      <c r="D46" s="90">
        <f>6.5+7.6+18.3</f>
        <v>32.4</v>
      </c>
      <c r="E46" s="46">
        <v>1</v>
      </c>
      <c r="F46" s="46"/>
    </row>
    <row r="47" spans="1:6" x14ac:dyDescent="0.25">
      <c r="A47" s="151"/>
      <c r="B47" s="147"/>
      <c r="C47" s="46">
        <v>2</v>
      </c>
      <c r="D47" s="90">
        <f>5.5+9.5+19.1</f>
        <v>34.1</v>
      </c>
      <c r="E47" s="46">
        <v>1</v>
      </c>
      <c r="F47" s="46"/>
    </row>
    <row r="48" spans="1:6" x14ac:dyDescent="0.25">
      <c r="A48" s="151"/>
      <c r="B48" s="147"/>
      <c r="C48" s="46">
        <v>3</v>
      </c>
      <c r="D48" s="90">
        <f>2.4+11.7+12.1+6.9</f>
        <v>33.1</v>
      </c>
      <c r="E48" s="46">
        <v>2</v>
      </c>
      <c r="F48" s="46"/>
    </row>
    <row r="49" spans="1:6" ht="15.75" thickBot="1" x14ac:dyDescent="0.3">
      <c r="A49" s="152"/>
      <c r="B49" s="148"/>
      <c r="C49" s="73">
        <v>4</v>
      </c>
      <c r="D49" s="91">
        <f>6.5+7.1+11.9+6.5</f>
        <v>32</v>
      </c>
      <c r="E49" s="73">
        <v>2</v>
      </c>
      <c r="F49" s="73"/>
    </row>
    <row r="50" spans="1:6" ht="45.75" customHeight="1" thickBot="1" x14ac:dyDescent="0.3">
      <c r="A50" s="48" t="s">
        <v>68</v>
      </c>
      <c r="B50" s="48" t="s">
        <v>32</v>
      </c>
      <c r="C50" s="95">
        <v>1</v>
      </c>
      <c r="D50" s="96">
        <v>52.3</v>
      </c>
      <c r="E50" s="95">
        <v>2</v>
      </c>
      <c r="F50" s="95"/>
    </row>
    <row r="51" spans="1:6" s="3" customFormat="1" ht="23.25" customHeight="1" thickBot="1" x14ac:dyDescent="0.3">
      <c r="A51" s="49" t="s">
        <v>96</v>
      </c>
      <c r="B51" s="49"/>
      <c r="C51" s="50">
        <v>34</v>
      </c>
      <c r="D51" s="51">
        <f>SUM(D52:D85)</f>
        <v>1052.1999999999998</v>
      </c>
      <c r="E51" s="51"/>
      <c r="F51" s="51"/>
    </row>
    <row r="52" spans="1:6" ht="15" customHeight="1" x14ac:dyDescent="0.25">
      <c r="A52" s="145" t="s">
        <v>70</v>
      </c>
      <c r="B52" s="145" t="s">
        <v>71</v>
      </c>
      <c r="C52" s="97">
        <v>1</v>
      </c>
      <c r="D52" s="98">
        <v>71.900000000000006</v>
      </c>
      <c r="E52" s="97">
        <v>3</v>
      </c>
      <c r="F52" s="97"/>
    </row>
    <row r="53" spans="1:6" ht="15.75" thickBot="1" x14ac:dyDescent="0.3">
      <c r="A53" s="149"/>
      <c r="B53" s="149"/>
      <c r="C53" s="99">
        <v>2</v>
      </c>
      <c r="D53" s="100">
        <v>68.900000000000006</v>
      </c>
      <c r="E53" s="99">
        <v>3</v>
      </c>
      <c r="F53" s="99"/>
    </row>
    <row r="54" spans="1:6" ht="15" customHeight="1" x14ac:dyDescent="0.25">
      <c r="A54" s="145" t="s">
        <v>72</v>
      </c>
      <c r="B54" s="145" t="s">
        <v>73</v>
      </c>
      <c r="C54" s="44">
        <v>1</v>
      </c>
      <c r="D54" s="102">
        <v>19</v>
      </c>
      <c r="E54" s="44">
        <v>1</v>
      </c>
      <c r="F54" s="44"/>
    </row>
    <row r="55" spans="1:6" ht="15.75" thickBot="1" x14ac:dyDescent="0.3">
      <c r="A55" s="149"/>
      <c r="B55" s="149"/>
      <c r="C55" s="40">
        <v>2</v>
      </c>
      <c r="D55" s="104">
        <v>19.3</v>
      </c>
      <c r="E55" s="40">
        <v>1</v>
      </c>
      <c r="F55" s="40"/>
    </row>
    <row r="56" spans="1:6" x14ac:dyDescent="0.25">
      <c r="A56" s="142" t="s">
        <v>74</v>
      </c>
      <c r="B56" s="146" t="s">
        <v>75</v>
      </c>
      <c r="C56" s="44">
        <v>1</v>
      </c>
      <c r="D56" s="102">
        <v>19.399999999999999</v>
      </c>
      <c r="E56" s="44">
        <v>1</v>
      </c>
      <c r="F56" s="44"/>
    </row>
    <row r="57" spans="1:6" x14ac:dyDescent="0.25">
      <c r="A57" s="143"/>
      <c r="B57" s="147"/>
      <c r="C57" s="105">
        <v>2</v>
      </c>
      <c r="D57" s="106">
        <v>19.2</v>
      </c>
      <c r="E57" s="105">
        <v>1</v>
      </c>
      <c r="F57" s="105"/>
    </row>
    <row r="58" spans="1:6" ht="15.75" thickBot="1" x14ac:dyDescent="0.3">
      <c r="A58" s="143"/>
      <c r="B58" s="147"/>
      <c r="C58" s="40">
        <v>3</v>
      </c>
      <c r="D58" s="104">
        <v>19.100000000000001</v>
      </c>
      <c r="E58" s="40">
        <v>1</v>
      </c>
      <c r="F58" s="40"/>
    </row>
    <row r="59" spans="1:6" ht="15" customHeight="1" x14ac:dyDescent="0.25">
      <c r="A59" s="145" t="s">
        <v>76</v>
      </c>
      <c r="B59" s="145" t="s">
        <v>77</v>
      </c>
      <c r="C59" s="44">
        <v>1</v>
      </c>
      <c r="D59" s="102">
        <v>47.8</v>
      </c>
      <c r="E59" s="44">
        <v>3</v>
      </c>
      <c r="F59" s="44"/>
    </row>
    <row r="60" spans="1:6" ht="15.75" thickBot="1" x14ac:dyDescent="0.3">
      <c r="A60" s="149"/>
      <c r="B60" s="149"/>
      <c r="C60" s="40">
        <v>2</v>
      </c>
      <c r="D60" s="104">
        <v>47.7</v>
      </c>
      <c r="E60" s="40">
        <v>3</v>
      </c>
      <c r="F60" s="40"/>
    </row>
    <row r="61" spans="1:6" x14ac:dyDescent="0.25">
      <c r="A61" s="141" t="s">
        <v>78</v>
      </c>
      <c r="B61" s="145" t="s">
        <v>79</v>
      </c>
      <c r="C61" s="101">
        <v>1</v>
      </c>
      <c r="D61" s="109">
        <v>27.3</v>
      </c>
      <c r="E61" s="101">
        <v>3</v>
      </c>
      <c r="F61" s="101"/>
    </row>
    <row r="62" spans="1:6" x14ac:dyDescent="0.25">
      <c r="A62" s="143"/>
      <c r="B62" s="147"/>
      <c r="C62" s="105">
        <v>2</v>
      </c>
      <c r="D62" s="106">
        <v>28.5</v>
      </c>
      <c r="E62" s="105">
        <v>1</v>
      </c>
      <c r="F62" s="105"/>
    </row>
    <row r="63" spans="1:6" ht="15.75" thickBot="1" x14ac:dyDescent="0.3">
      <c r="A63" s="144"/>
      <c r="B63" s="148"/>
      <c r="C63" s="40">
        <v>3</v>
      </c>
      <c r="D63" s="104">
        <v>26.2</v>
      </c>
      <c r="E63" s="40">
        <v>1</v>
      </c>
      <c r="F63" s="40"/>
    </row>
    <row r="64" spans="1:6" x14ac:dyDescent="0.25">
      <c r="A64" s="141" t="s">
        <v>80</v>
      </c>
      <c r="B64" s="145" t="s">
        <v>81</v>
      </c>
      <c r="C64" s="35">
        <v>1</v>
      </c>
      <c r="D64" s="103">
        <v>29.2</v>
      </c>
      <c r="E64" s="35">
        <v>1</v>
      </c>
      <c r="F64" s="35"/>
    </row>
    <row r="65" spans="1:6" x14ac:dyDescent="0.25">
      <c r="A65" s="143"/>
      <c r="B65" s="147"/>
      <c r="C65" s="105">
        <v>2</v>
      </c>
      <c r="D65" s="106">
        <v>31.3</v>
      </c>
      <c r="E65" s="105">
        <v>1</v>
      </c>
      <c r="F65" s="105"/>
    </row>
    <row r="66" spans="1:6" ht="15.75" thickBot="1" x14ac:dyDescent="0.3">
      <c r="A66" s="144"/>
      <c r="B66" s="148"/>
      <c r="C66" s="40">
        <v>3</v>
      </c>
      <c r="D66" s="104">
        <v>31.4</v>
      </c>
      <c r="E66" s="40">
        <v>1</v>
      </c>
      <c r="F66" s="40"/>
    </row>
    <row r="67" spans="1:6" x14ac:dyDescent="0.25">
      <c r="A67" s="141" t="s">
        <v>82</v>
      </c>
      <c r="B67" s="145" t="s">
        <v>83</v>
      </c>
      <c r="C67" s="35">
        <v>1</v>
      </c>
      <c r="D67" s="103">
        <v>38.9</v>
      </c>
      <c r="E67" s="35">
        <v>1</v>
      </c>
      <c r="F67" s="35"/>
    </row>
    <row r="68" spans="1:6" x14ac:dyDescent="0.25">
      <c r="A68" s="142"/>
      <c r="B68" s="146"/>
      <c r="C68" s="105">
        <v>2</v>
      </c>
      <c r="D68" s="106">
        <v>25</v>
      </c>
      <c r="E68" s="105">
        <v>1</v>
      </c>
      <c r="F68" s="105"/>
    </row>
    <row r="69" spans="1:6" x14ac:dyDescent="0.25">
      <c r="A69" s="143"/>
      <c r="B69" s="147"/>
      <c r="C69" s="35">
        <v>3</v>
      </c>
      <c r="D69" s="36">
        <v>36.4</v>
      </c>
      <c r="E69" s="35">
        <v>1</v>
      </c>
      <c r="F69" s="35"/>
    </row>
    <row r="70" spans="1:6" ht="15.75" thickBot="1" x14ac:dyDescent="0.3">
      <c r="A70" s="144"/>
      <c r="B70" s="148"/>
      <c r="C70" s="107">
        <v>4</v>
      </c>
      <c r="D70" s="104">
        <v>24.5</v>
      </c>
      <c r="E70" s="108">
        <v>1</v>
      </c>
      <c r="F70" s="108"/>
    </row>
    <row r="71" spans="1:6" x14ac:dyDescent="0.25">
      <c r="A71" s="141" t="s">
        <v>84</v>
      </c>
      <c r="B71" s="145" t="s">
        <v>85</v>
      </c>
      <c r="C71" s="35">
        <v>1</v>
      </c>
      <c r="D71" s="103">
        <v>38</v>
      </c>
      <c r="E71" s="35">
        <v>2</v>
      </c>
      <c r="F71" s="35"/>
    </row>
    <row r="72" spans="1:6" ht="15.75" thickBot="1" x14ac:dyDescent="0.3">
      <c r="A72" s="144"/>
      <c r="B72" s="148"/>
      <c r="C72" s="40">
        <v>2</v>
      </c>
      <c r="D72" s="104">
        <v>36.9</v>
      </c>
      <c r="E72" s="40">
        <v>2</v>
      </c>
      <c r="F72" s="40"/>
    </row>
    <row r="73" spans="1:6" x14ac:dyDescent="0.25">
      <c r="A73" s="141" t="s">
        <v>86</v>
      </c>
      <c r="B73" s="145" t="s">
        <v>87</v>
      </c>
      <c r="C73" s="35">
        <v>1</v>
      </c>
      <c r="D73" s="103">
        <v>35.299999999999997</v>
      </c>
      <c r="E73" s="35">
        <v>2</v>
      </c>
      <c r="F73" s="35"/>
    </row>
    <row r="74" spans="1:6" ht="15.75" thickBot="1" x14ac:dyDescent="0.3">
      <c r="A74" s="144"/>
      <c r="B74" s="148"/>
      <c r="C74" s="40">
        <v>2</v>
      </c>
      <c r="D74" s="104">
        <v>35.299999999999997</v>
      </c>
      <c r="E74" s="40">
        <v>2</v>
      </c>
      <c r="F74" s="40"/>
    </row>
    <row r="75" spans="1:6" x14ac:dyDescent="0.25">
      <c r="A75" s="141" t="s">
        <v>88</v>
      </c>
      <c r="B75" s="145" t="s">
        <v>89</v>
      </c>
      <c r="C75" s="35">
        <v>1</v>
      </c>
      <c r="D75" s="103">
        <v>19.100000000000001</v>
      </c>
      <c r="E75" s="35">
        <v>1</v>
      </c>
      <c r="F75" s="35"/>
    </row>
    <row r="76" spans="1:6" ht="15.75" thickBot="1" x14ac:dyDescent="0.3">
      <c r="A76" s="144"/>
      <c r="B76" s="148"/>
      <c r="C76" s="40">
        <v>2</v>
      </c>
      <c r="D76" s="104">
        <v>19.2</v>
      </c>
      <c r="E76" s="40">
        <v>1</v>
      </c>
      <c r="F76" s="40"/>
    </row>
    <row r="77" spans="1:6" x14ac:dyDescent="0.25">
      <c r="A77" s="141" t="s">
        <v>90</v>
      </c>
      <c r="B77" s="145" t="s">
        <v>91</v>
      </c>
      <c r="C77" s="35">
        <v>1</v>
      </c>
      <c r="D77" s="103">
        <v>20.5</v>
      </c>
      <c r="E77" s="35">
        <v>1</v>
      </c>
      <c r="F77" s="35"/>
    </row>
    <row r="78" spans="1:6" x14ac:dyDescent="0.25">
      <c r="A78" s="143"/>
      <c r="B78" s="147"/>
      <c r="C78" s="105">
        <v>2</v>
      </c>
      <c r="D78" s="106">
        <v>20.5</v>
      </c>
      <c r="E78" s="105">
        <v>1</v>
      </c>
      <c r="F78" s="105"/>
    </row>
    <row r="79" spans="1:6" ht="15.75" thickBot="1" x14ac:dyDescent="0.3">
      <c r="A79" s="144"/>
      <c r="B79" s="148"/>
      <c r="C79" s="40">
        <v>3</v>
      </c>
      <c r="D79" s="104">
        <v>42.3</v>
      </c>
      <c r="E79" s="40">
        <v>2</v>
      </c>
      <c r="F79" s="40"/>
    </row>
    <row r="80" spans="1:6" x14ac:dyDescent="0.25">
      <c r="A80" s="141" t="s">
        <v>92</v>
      </c>
      <c r="B80" s="145" t="s">
        <v>93</v>
      </c>
      <c r="C80" s="35">
        <v>1</v>
      </c>
      <c r="D80" s="103">
        <v>39.799999999999997</v>
      </c>
      <c r="E80" s="35">
        <v>2</v>
      </c>
      <c r="F80" s="35"/>
    </row>
    <row r="81" spans="1:6" ht="15.75" thickBot="1" x14ac:dyDescent="0.3">
      <c r="A81" s="144"/>
      <c r="B81" s="148"/>
      <c r="C81" s="40">
        <v>2</v>
      </c>
      <c r="D81" s="104">
        <v>38.1</v>
      </c>
      <c r="E81" s="40">
        <v>2</v>
      </c>
      <c r="F81" s="40"/>
    </row>
    <row r="82" spans="1:6" x14ac:dyDescent="0.25">
      <c r="A82" s="141" t="s">
        <v>94</v>
      </c>
      <c r="B82" s="145" t="s">
        <v>95</v>
      </c>
      <c r="C82" s="35">
        <v>1</v>
      </c>
      <c r="D82" s="103">
        <v>19</v>
      </c>
      <c r="E82" s="35">
        <v>1</v>
      </c>
      <c r="F82" s="35"/>
    </row>
    <row r="83" spans="1:6" x14ac:dyDescent="0.25">
      <c r="A83" s="142"/>
      <c r="B83" s="146"/>
      <c r="C83" s="105">
        <v>2</v>
      </c>
      <c r="D83" s="106">
        <v>19.100000000000001</v>
      </c>
      <c r="E83" s="105">
        <v>1</v>
      </c>
      <c r="F83" s="105"/>
    </row>
    <row r="84" spans="1:6" x14ac:dyDescent="0.25">
      <c r="A84" s="143"/>
      <c r="B84" s="147"/>
      <c r="C84" s="105">
        <v>3</v>
      </c>
      <c r="D84" s="106">
        <v>19.100000000000001</v>
      </c>
      <c r="E84" s="105">
        <v>1</v>
      </c>
      <c r="F84" s="105"/>
    </row>
    <row r="85" spans="1:6" ht="15.75" thickBot="1" x14ac:dyDescent="0.3">
      <c r="A85" s="144"/>
      <c r="B85" s="148"/>
      <c r="C85" s="40">
        <v>4</v>
      </c>
      <c r="D85" s="104">
        <v>19</v>
      </c>
      <c r="E85" s="40">
        <v>1</v>
      </c>
      <c r="F85" s="40"/>
    </row>
    <row r="86" spans="1:6" s="3" customFormat="1" ht="23.25" customHeight="1" thickBot="1" x14ac:dyDescent="0.3">
      <c r="A86" s="49" t="s">
        <v>139</v>
      </c>
      <c r="B86" s="49"/>
      <c r="C86" s="50">
        <v>6</v>
      </c>
      <c r="D86" s="51">
        <f>SUM(D87:D92)</f>
        <v>243.59999999999997</v>
      </c>
      <c r="E86" s="51"/>
      <c r="F86" s="51"/>
    </row>
    <row r="87" spans="1:6" ht="15.75" thickBot="1" x14ac:dyDescent="0.3">
      <c r="A87" s="48" t="s">
        <v>135</v>
      </c>
      <c r="B87" s="48" t="s">
        <v>32</v>
      </c>
      <c r="C87" s="110">
        <v>2</v>
      </c>
      <c r="D87" s="111">
        <v>33</v>
      </c>
      <c r="E87" s="95">
        <v>1</v>
      </c>
      <c r="F87" s="95"/>
    </row>
    <row r="88" spans="1:6" ht="15.75" thickBot="1" x14ac:dyDescent="0.3">
      <c r="A88" s="26" t="s">
        <v>136</v>
      </c>
      <c r="B88" s="26" t="s">
        <v>32</v>
      </c>
      <c r="C88" s="95">
        <v>1</v>
      </c>
      <c r="D88" s="111">
        <v>22.5</v>
      </c>
      <c r="E88" s="95">
        <v>1</v>
      </c>
      <c r="F88" s="95"/>
    </row>
    <row r="89" spans="1:6" x14ac:dyDescent="0.25">
      <c r="A89" s="141" t="s">
        <v>137</v>
      </c>
      <c r="B89" s="145" t="s">
        <v>32</v>
      </c>
      <c r="C89" s="112">
        <v>1</v>
      </c>
      <c r="D89" s="113">
        <v>24.6</v>
      </c>
      <c r="E89" s="112">
        <v>1</v>
      </c>
      <c r="F89" s="112"/>
    </row>
    <row r="90" spans="1:6" ht="15.75" thickBot="1" x14ac:dyDescent="0.3">
      <c r="A90" s="144"/>
      <c r="B90" s="148"/>
      <c r="C90" s="114">
        <v>2</v>
      </c>
      <c r="D90" s="115">
        <v>23.6</v>
      </c>
      <c r="E90" s="114">
        <v>1</v>
      </c>
      <c r="F90" s="114"/>
    </row>
    <row r="91" spans="1:6" x14ac:dyDescent="0.25">
      <c r="A91" s="141" t="s">
        <v>138</v>
      </c>
      <c r="B91" s="145" t="s">
        <v>32</v>
      </c>
      <c r="C91" s="94">
        <v>1</v>
      </c>
      <c r="D91" s="116">
        <v>74.7</v>
      </c>
      <c r="E91" s="94">
        <v>4</v>
      </c>
      <c r="F91" s="94"/>
    </row>
    <row r="92" spans="1:6" ht="15.75" thickBot="1" x14ac:dyDescent="0.3">
      <c r="A92" s="144"/>
      <c r="B92" s="148"/>
      <c r="C92" s="114">
        <v>2</v>
      </c>
      <c r="D92" s="115">
        <v>65.2</v>
      </c>
      <c r="E92" s="114">
        <v>3</v>
      </c>
      <c r="F92" s="114"/>
    </row>
    <row r="93" spans="1:6" s="3" customFormat="1" ht="23.25" customHeight="1" thickBot="1" x14ac:dyDescent="0.3">
      <c r="A93" s="49" t="s">
        <v>142</v>
      </c>
      <c r="B93" s="49"/>
      <c r="C93" s="50">
        <v>5</v>
      </c>
      <c r="D93" s="51">
        <f>SUM(D94:D98)</f>
        <v>273.7</v>
      </c>
      <c r="E93" s="51"/>
      <c r="F93" s="51"/>
    </row>
    <row r="94" spans="1:6" x14ac:dyDescent="0.25">
      <c r="A94" s="141" t="s">
        <v>140</v>
      </c>
      <c r="B94" s="145" t="s">
        <v>141</v>
      </c>
      <c r="C94" s="117">
        <v>1</v>
      </c>
      <c r="D94" s="118">
        <v>49</v>
      </c>
      <c r="E94" s="117">
        <v>2</v>
      </c>
      <c r="F94" s="117"/>
    </row>
    <row r="95" spans="1:6" x14ac:dyDescent="0.25">
      <c r="A95" s="142"/>
      <c r="B95" s="146"/>
      <c r="C95" s="46">
        <v>2</v>
      </c>
      <c r="D95" s="47">
        <v>47.6</v>
      </c>
      <c r="E95" s="46">
        <v>2</v>
      </c>
      <c r="F95" s="46"/>
    </row>
    <row r="96" spans="1:6" x14ac:dyDescent="0.25">
      <c r="A96" s="142"/>
      <c r="B96" s="146"/>
      <c r="C96" s="46">
        <v>3</v>
      </c>
      <c r="D96" s="47">
        <v>47.4</v>
      </c>
      <c r="E96" s="46">
        <v>2</v>
      </c>
      <c r="F96" s="46"/>
    </row>
    <row r="97" spans="1:6" x14ac:dyDescent="0.25">
      <c r="A97" s="143"/>
      <c r="B97" s="147"/>
      <c r="C97" s="46">
        <v>4</v>
      </c>
      <c r="D97" s="47">
        <v>49.2</v>
      </c>
      <c r="E97" s="46">
        <v>2</v>
      </c>
      <c r="F97" s="46"/>
    </row>
    <row r="98" spans="1:6" ht="15.75" thickBot="1" x14ac:dyDescent="0.3">
      <c r="A98" s="144"/>
      <c r="B98" s="148"/>
      <c r="C98" s="119">
        <v>5</v>
      </c>
      <c r="D98" s="120">
        <v>80.5</v>
      </c>
      <c r="E98" s="119">
        <v>3</v>
      </c>
      <c r="F98" s="119"/>
    </row>
    <row r="99" spans="1:6" s="3" customFormat="1" ht="23.25" customHeight="1" thickBot="1" x14ac:dyDescent="0.3">
      <c r="A99" s="49" t="s">
        <v>145</v>
      </c>
      <c r="B99" s="49"/>
      <c r="C99" s="50">
        <v>2</v>
      </c>
      <c r="D99" s="51">
        <f>SUM(D100:D101)</f>
        <v>84.7</v>
      </c>
      <c r="E99" s="51"/>
      <c r="F99" s="51"/>
    </row>
    <row r="100" spans="1:6" s="133" customFormat="1" x14ac:dyDescent="0.25">
      <c r="A100" s="135" t="s">
        <v>143</v>
      </c>
      <c r="B100" s="140" t="s">
        <v>152</v>
      </c>
      <c r="C100" s="136">
        <v>2</v>
      </c>
      <c r="D100" s="109">
        <v>37.5</v>
      </c>
      <c r="E100" s="117">
        <v>1</v>
      </c>
      <c r="F100" s="117"/>
    </row>
    <row r="101" spans="1:6" ht="15.75" thickBot="1" x14ac:dyDescent="0.3">
      <c r="A101" s="132" t="s">
        <v>144</v>
      </c>
      <c r="B101" s="132" t="s">
        <v>32</v>
      </c>
      <c r="C101" s="134">
        <v>1</v>
      </c>
      <c r="D101" s="120">
        <v>47.2</v>
      </c>
      <c r="E101" s="119">
        <v>3</v>
      </c>
      <c r="F101" s="119"/>
    </row>
    <row r="102" spans="1:6" s="3" customFormat="1" x14ac:dyDescent="0.25">
      <c r="A102" s="127" t="s">
        <v>4</v>
      </c>
      <c r="B102" s="137" t="s">
        <v>148</v>
      </c>
      <c r="C102" s="129">
        <f>C4+C24+C33+C41+C51+C86+C93+C99</f>
        <v>90</v>
      </c>
      <c r="D102" s="129">
        <f>D4+D24+D33+D41+D51+D86+D93+D99</f>
        <v>3396.4999999999995</v>
      </c>
      <c r="E102" s="129"/>
      <c r="F102" s="129"/>
    </row>
    <row r="110" spans="1:6" ht="15" customHeight="1" x14ac:dyDescent="0.25"/>
    <row r="112" spans="1:6" ht="15" customHeight="1" x14ac:dyDescent="0.25"/>
    <row r="124" ht="15" customHeight="1" x14ac:dyDescent="0.25"/>
  </sheetData>
  <mergeCells count="56">
    <mergeCell ref="A42:A43"/>
    <mergeCell ref="B42:B43"/>
    <mergeCell ref="B28:B30"/>
    <mergeCell ref="A34:A37"/>
    <mergeCell ref="B34:B37"/>
    <mergeCell ref="A39:A40"/>
    <mergeCell ref="B39:B40"/>
    <mergeCell ref="A61:A63"/>
    <mergeCell ref="B61:B63"/>
    <mergeCell ref="A64:A66"/>
    <mergeCell ref="A5:A8"/>
    <mergeCell ref="B5:B8"/>
    <mergeCell ref="A11:A14"/>
    <mergeCell ref="B11:B14"/>
    <mergeCell ref="A15:A17"/>
    <mergeCell ref="B15:B17"/>
    <mergeCell ref="A25:A26"/>
    <mergeCell ref="B25:B26"/>
    <mergeCell ref="A31:A32"/>
    <mergeCell ref="B31:B32"/>
    <mergeCell ref="A18:A21"/>
    <mergeCell ref="B18:B21"/>
    <mergeCell ref="A28:A30"/>
    <mergeCell ref="A54:A55"/>
    <mergeCell ref="B54:B55"/>
    <mergeCell ref="A56:A58"/>
    <mergeCell ref="B56:B58"/>
    <mergeCell ref="A59:A60"/>
    <mergeCell ref="B59:B60"/>
    <mergeCell ref="A44:A45"/>
    <mergeCell ref="B44:B45"/>
    <mergeCell ref="A46:A49"/>
    <mergeCell ref="B46:B49"/>
    <mergeCell ref="A52:A53"/>
    <mergeCell ref="B52:B53"/>
    <mergeCell ref="B64:B66"/>
    <mergeCell ref="A67:A70"/>
    <mergeCell ref="B67:B70"/>
    <mergeCell ref="A71:A72"/>
    <mergeCell ref="B71:B72"/>
    <mergeCell ref="A73:A74"/>
    <mergeCell ref="B73:B74"/>
    <mergeCell ref="A75:A76"/>
    <mergeCell ref="B75:B76"/>
    <mergeCell ref="A77:A79"/>
    <mergeCell ref="B77:B79"/>
    <mergeCell ref="A94:A98"/>
    <mergeCell ref="B94:B98"/>
    <mergeCell ref="A80:A81"/>
    <mergeCell ref="B80:B81"/>
    <mergeCell ref="A82:A85"/>
    <mergeCell ref="B82:B85"/>
    <mergeCell ref="A91:A92"/>
    <mergeCell ref="B91:B92"/>
    <mergeCell ref="A89:A90"/>
    <mergeCell ref="B89:B9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5"/>
  <sheetViews>
    <sheetView zoomScaleNormal="100" workbookViewId="0">
      <selection activeCell="A4" sqref="A4:XFD4"/>
    </sheetView>
  </sheetViews>
  <sheetFormatPr defaultRowHeight="15" x14ac:dyDescent="0.25"/>
  <cols>
    <col min="1" max="1" width="36.85546875" style="14" customWidth="1"/>
    <col min="2" max="2" width="22.7109375" style="14" customWidth="1"/>
    <col min="3" max="3" width="13.85546875" style="14" customWidth="1"/>
    <col min="4" max="4" width="13" style="14" customWidth="1"/>
    <col min="5" max="5" width="15.42578125" style="14" customWidth="1"/>
    <col min="6" max="6" width="34.5703125" style="14" customWidth="1"/>
    <col min="7" max="16384" width="9.140625" style="14"/>
  </cols>
  <sheetData>
    <row r="2" spans="1:6" x14ac:dyDescent="0.25">
      <c r="A2" s="159" t="s">
        <v>149</v>
      </c>
      <c r="B2" s="160"/>
      <c r="C2" s="160"/>
      <c r="D2" s="160"/>
      <c r="E2" s="160"/>
    </row>
    <row r="4" spans="1:6" ht="45.75" thickBot="1" x14ac:dyDescent="0.3">
      <c r="A4" s="8" t="s">
        <v>3</v>
      </c>
      <c r="B4" s="8" t="s">
        <v>5</v>
      </c>
      <c r="C4" s="8" t="s">
        <v>0</v>
      </c>
      <c r="D4" s="8" t="s">
        <v>1</v>
      </c>
      <c r="E4" s="8" t="s">
        <v>2</v>
      </c>
      <c r="F4" s="27" t="s">
        <v>159</v>
      </c>
    </row>
    <row r="5" spans="1:6" s="15" customFormat="1" ht="17.25" customHeight="1" thickBot="1" x14ac:dyDescent="0.3">
      <c r="A5" s="52" t="s">
        <v>51</v>
      </c>
      <c r="B5" s="52"/>
      <c r="C5" s="56">
        <v>11</v>
      </c>
      <c r="D5" s="57">
        <f>SUM(D6:D16)</f>
        <v>611.9</v>
      </c>
      <c r="E5" s="57"/>
      <c r="F5" s="57"/>
    </row>
    <row r="6" spans="1:6" ht="17.25" customHeight="1" x14ac:dyDescent="0.25">
      <c r="A6" s="145" t="s">
        <v>22</v>
      </c>
      <c r="B6" s="145" t="s">
        <v>23</v>
      </c>
      <c r="C6" s="53">
        <v>1</v>
      </c>
      <c r="D6" s="54">
        <v>57</v>
      </c>
      <c r="E6" s="55">
        <v>3</v>
      </c>
      <c r="F6" s="55"/>
    </row>
    <row r="7" spans="1:6" ht="17.25" customHeight="1" x14ac:dyDescent="0.25">
      <c r="A7" s="146"/>
      <c r="B7" s="146"/>
      <c r="C7" s="37">
        <v>2</v>
      </c>
      <c r="D7" s="38">
        <v>24</v>
      </c>
      <c r="E7" s="39">
        <v>1</v>
      </c>
      <c r="F7" s="39"/>
    </row>
    <row r="8" spans="1:6" ht="17.25" customHeight="1" thickBot="1" x14ac:dyDescent="0.3">
      <c r="A8" s="146"/>
      <c r="B8" s="146"/>
      <c r="C8" s="41">
        <v>3</v>
      </c>
      <c r="D8" s="42">
        <v>24</v>
      </c>
      <c r="E8" s="43">
        <v>1</v>
      </c>
      <c r="F8" s="43"/>
    </row>
    <row r="9" spans="1:6" ht="17.25" customHeight="1" x14ac:dyDescent="0.25">
      <c r="A9" s="145" t="s">
        <v>20</v>
      </c>
      <c r="B9" s="145" t="s">
        <v>21</v>
      </c>
      <c r="C9" s="58">
        <v>1</v>
      </c>
      <c r="D9" s="38">
        <v>73.900000000000006</v>
      </c>
      <c r="E9" s="39">
        <v>3</v>
      </c>
      <c r="F9" s="39"/>
    </row>
    <row r="10" spans="1:6" ht="17.25" customHeight="1" x14ac:dyDescent="0.25">
      <c r="A10" s="146"/>
      <c r="B10" s="146"/>
      <c r="C10" s="37">
        <v>2</v>
      </c>
      <c r="D10" s="38">
        <v>56.6</v>
      </c>
      <c r="E10" s="39">
        <v>2</v>
      </c>
      <c r="F10" s="39"/>
    </row>
    <row r="11" spans="1:6" ht="17.25" customHeight="1" x14ac:dyDescent="0.25">
      <c r="A11" s="146"/>
      <c r="B11" s="146"/>
      <c r="C11" s="37">
        <v>3</v>
      </c>
      <c r="D11" s="38">
        <v>72.900000000000006</v>
      </c>
      <c r="E11" s="39">
        <v>3</v>
      </c>
      <c r="F11" s="39"/>
    </row>
    <row r="12" spans="1:6" ht="17.25" customHeight="1" x14ac:dyDescent="0.25">
      <c r="A12" s="146"/>
      <c r="B12" s="146"/>
      <c r="C12" s="37">
        <v>4</v>
      </c>
      <c r="D12" s="38">
        <v>58.1</v>
      </c>
      <c r="E12" s="39">
        <v>2</v>
      </c>
      <c r="F12" s="39"/>
    </row>
    <row r="13" spans="1:6" ht="17.25" customHeight="1" x14ac:dyDescent="0.25">
      <c r="A13" s="146"/>
      <c r="B13" s="146"/>
      <c r="C13" s="37">
        <v>5</v>
      </c>
      <c r="D13" s="38">
        <v>57.5</v>
      </c>
      <c r="E13" s="39">
        <v>2</v>
      </c>
      <c r="F13" s="39"/>
    </row>
    <row r="14" spans="1:6" ht="17.25" customHeight="1" x14ac:dyDescent="0.25">
      <c r="A14" s="146"/>
      <c r="B14" s="146"/>
      <c r="C14" s="37">
        <v>6</v>
      </c>
      <c r="D14" s="38">
        <v>58.7</v>
      </c>
      <c r="E14" s="39">
        <v>2</v>
      </c>
      <c r="F14" s="39"/>
    </row>
    <row r="15" spans="1:6" ht="17.25" customHeight="1" x14ac:dyDescent="0.25">
      <c r="A15" s="146"/>
      <c r="B15" s="146"/>
      <c r="C15" s="37">
        <v>7</v>
      </c>
      <c r="D15" s="38">
        <v>71.8</v>
      </c>
      <c r="E15" s="39">
        <v>3</v>
      </c>
      <c r="F15" s="39"/>
    </row>
    <row r="16" spans="1:6" ht="17.25" customHeight="1" thickBot="1" x14ac:dyDescent="0.3">
      <c r="A16" s="149"/>
      <c r="B16" s="149"/>
      <c r="C16" s="41">
        <v>8</v>
      </c>
      <c r="D16" s="42">
        <v>57.4</v>
      </c>
      <c r="E16" s="43">
        <v>2</v>
      </c>
      <c r="F16" s="43"/>
    </row>
    <row r="17" spans="1:6" s="15" customFormat="1" ht="17.25" customHeight="1" thickBot="1" x14ac:dyDescent="0.3">
      <c r="A17" s="52" t="s">
        <v>42</v>
      </c>
      <c r="B17" s="52"/>
      <c r="C17" s="61">
        <v>19</v>
      </c>
      <c r="D17" s="62">
        <f>SUM(D18:D36)</f>
        <v>781.50000000000011</v>
      </c>
      <c r="E17" s="62"/>
      <c r="F17" s="62"/>
    </row>
    <row r="18" spans="1:6" ht="17.25" customHeight="1" x14ac:dyDescent="0.25">
      <c r="A18" s="145" t="s">
        <v>43</v>
      </c>
      <c r="B18" s="145" t="s">
        <v>32</v>
      </c>
      <c r="C18" s="53">
        <v>1</v>
      </c>
      <c r="D18" s="54">
        <v>29.1</v>
      </c>
      <c r="E18" s="53">
        <v>1</v>
      </c>
      <c r="F18" s="53"/>
    </row>
    <row r="19" spans="1:6" ht="17.25" customHeight="1" thickBot="1" x14ac:dyDescent="0.3">
      <c r="A19" s="149"/>
      <c r="B19" s="149"/>
      <c r="C19" s="41">
        <v>2</v>
      </c>
      <c r="D19" s="42">
        <v>29.6</v>
      </c>
      <c r="E19" s="41">
        <v>1</v>
      </c>
      <c r="F19" s="41"/>
    </row>
    <row r="20" spans="1:6" ht="17.25" customHeight="1" thickBot="1" x14ac:dyDescent="0.3">
      <c r="A20" s="18" t="s">
        <v>44</v>
      </c>
      <c r="B20" s="18" t="s">
        <v>32</v>
      </c>
      <c r="C20" s="53">
        <v>1</v>
      </c>
      <c r="D20" s="60">
        <f>19.8+19.8</f>
        <v>39.6</v>
      </c>
      <c r="E20" s="59">
        <f>1+1</f>
        <v>2</v>
      </c>
      <c r="F20" s="59"/>
    </row>
    <row r="21" spans="1:6" ht="17.25" customHeight="1" x14ac:dyDescent="0.25">
      <c r="A21" s="145" t="s">
        <v>45</v>
      </c>
      <c r="B21" s="145" t="s">
        <v>32</v>
      </c>
      <c r="C21" s="37">
        <v>1</v>
      </c>
      <c r="D21" s="38">
        <v>60.3</v>
      </c>
      <c r="E21" s="37">
        <v>4</v>
      </c>
      <c r="F21" s="37"/>
    </row>
    <row r="22" spans="1:6" ht="17.25" customHeight="1" thickBot="1" x14ac:dyDescent="0.3">
      <c r="A22" s="146"/>
      <c r="B22" s="146"/>
      <c r="C22" s="41">
        <v>2</v>
      </c>
      <c r="D22" s="42">
        <v>19.5</v>
      </c>
      <c r="E22" s="41">
        <v>1</v>
      </c>
      <c r="F22" s="41"/>
    </row>
    <row r="23" spans="1:6" ht="17.25" customHeight="1" x14ac:dyDescent="0.25">
      <c r="A23" s="145" t="s">
        <v>50</v>
      </c>
      <c r="B23" s="145" t="s">
        <v>46</v>
      </c>
      <c r="C23" s="37">
        <v>1</v>
      </c>
      <c r="D23" s="38">
        <v>59.1</v>
      </c>
      <c r="E23" s="37">
        <v>3</v>
      </c>
      <c r="F23" s="37"/>
    </row>
    <row r="24" spans="1:6" ht="17.25" customHeight="1" x14ac:dyDescent="0.25">
      <c r="A24" s="146"/>
      <c r="B24" s="146"/>
      <c r="C24" s="37">
        <v>2</v>
      </c>
      <c r="D24" s="38">
        <v>59.6</v>
      </c>
      <c r="E24" s="37">
        <v>3</v>
      </c>
      <c r="F24" s="37"/>
    </row>
    <row r="25" spans="1:6" ht="17.25" customHeight="1" x14ac:dyDescent="0.25">
      <c r="A25" s="146"/>
      <c r="B25" s="146"/>
      <c r="C25" s="37">
        <v>3</v>
      </c>
      <c r="D25" s="38">
        <v>59.1</v>
      </c>
      <c r="E25" s="37">
        <v>3</v>
      </c>
      <c r="F25" s="37"/>
    </row>
    <row r="26" spans="1:6" ht="17.25" customHeight="1" thickBot="1" x14ac:dyDescent="0.3">
      <c r="A26" s="146"/>
      <c r="B26" s="146"/>
      <c r="C26" s="41">
        <v>4</v>
      </c>
      <c r="D26" s="42">
        <v>59.6</v>
      </c>
      <c r="E26" s="41">
        <v>3</v>
      </c>
      <c r="F26" s="41"/>
    </row>
    <row r="27" spans="1:6" ht="17.25" customHeight="1" x14ac:dyDescent="0.25">
      <c r="A27" s="153" t="s">
        <v>49</v>
      </c>
      <c r="B27" s="145" t="s">
        <v>32</v>
      </c>
      <c r="C27" s="37">
        <v>1</v>
      </c>
      <c r="D27" s="38">
        <v>32.5</v>
      </c>
      <c r="E27" s="37">
        <v>2</v>
      </c>
      <c r="F27" s="37"/>
    </row>
    <row r="28" spans="1:6" ht="17.25" customHeight="1" x14ac:dyDescent="0.25">
      <c r="A28" s="154"/>
      <c r="B28" s="146"/>
      <c r="C28" s="37">
        <v>2</v>
      </c>
      <c r="D28" s="38">
        <v>25.8</v>
      </c>
      <c r="E28" s="37">
        <v>1</v>
      </c>
      <c r="F28" s="37"/>
    </row>
    <row r="29" spans="1:6" ht="17.25" customHeight="1" x14ac:dyDescent="0.25">
      <c r="A29" s="154"/>
      <c r="B29" s="146"/>
      <c r="C29" s="37">
        <v>3</v>
      </c>
      <c r="D29" s="38">
        <v>25.8</v>
      </c>
      <c r="E29" s="37">
        <v>1</v>
      </c>
      <c r="F29" s="37"/>
    </row>
    <row r="30" spans="1:6" ht="17.25" customHeight="1" thickBot="1" x14ac:dyDescent="0.3">
      <c r="A30" s="154"/>
      <c r="B30" s="146"/>
      <c r="C30" s="41">
        <v>4</v>
      </c>
      <c r="D30" s="42">
        <v>32.5</v>
      </c>
      <c r="E30" s="41">
        <v>2</v>
      </c>
      <c r="F30" s="41"/>
    </row>
    <row r="31" spans="1:6" ht="17.25" customHeight="1" x14ac:dyDescent="0.25">
      <c r="A31" s="153" t="s">
        <v>48</v>
      </c>
      <c r="B31" s="145" t="s">
        <v>32</v>
      </c>
      <c r="C31" s="37" t="s">
        <v>26</v>
      </c>
      <c r="D31" s="38">
        <f>13.9+16.4</f>
        <v>30.299999999999997</v>
      </c>
      <c r="E31" s="37">
        <v>1</v>
      </c>
      <c r="F31" s="37"/>
    </row>
    <row r="32" spans="1:6" ht="17.25" customHeight="1" x14ac:dyDescent="0.25">
      <c r="A32" s="154"/>
      <c r="B32" s="146"/>
      <c r="C32" s="37" t="s">
        <v>27</v>
      </c>
      <c r="D32" s="38">
        <f>6.7+19</f>
        <v>25.7</v>
      </c>
      <c r="E32" s="37">
        <v>1</v>
      </c>
      <c r="F32" s="37"/>
    </row>
    <row r="33" spans="1:6" ht="17.25" customHeight="1" x14ac:dyDescent="0.25">
      <c r="A33" s="154"/>
      <c r="B33" s="146"/>
      <c r="C33" s="37">
        <v>2</v>
      </c>
      <c r="D33" s="38">
        <v>51.3</v>
      </c>
      <c r="E33" s="37">
        <v>2</v>
      </c>
      <c r="F33" s="37"/>
    </row>
    <row r="34" spans="1:6" ht="17.25" customHeight="1" x14ac:dyDescent="0.25">
      <c r="A34" s="154"/>
      <c r="B34" s="146"/>
      <c r="C34" s="37">
        <v>3</v>
      </c>
      <c r="D34" s="38">
        <v>36.1</v>
      </c>
      <c r="E34" s="37">
        <v>1</v>
      </c>
      <c r="F34" s="37"/>
    </row>
    <row r="35" spans="1:6" ht="17.25" customHeight="1" thickBot="1" x14ac:dyDescent="0.3">
      <c r="A35" s="154"/>
      <c r="B35" s="146"/>
      <c r="C35" s="41">
        <v>4</v>
      </c>
      <c r="D35" s="42">
        <v>56</v>
      </c>
      <c r="E35" s="41">
        <v>3</v>
      </c>
      <c r="F35" s="41"/>
    </row>
    <row r="36" spans="1:6" ht="17.25" customHeight="1" thickBot="1" x14ac:dyDescent="0.3">
      <c r="A36" s="20" t="s">
        <v>47</v>
      </c>
      <c r="B36" s="22" t="s">
        <v>32</v>
      </c>
      <c r="C36" s="65">
        <v>1</v>
      </c>
      <c r="D36" s="66">
        <v>50</v>
      </c>
      <c r="E36" s="65">
        <v>1</v>
      </c>
      <c r="F36" s="65"/>
    </row>
    <row r="37" spans="1:6" ht="17.25" customHeight="1" thickBot="1" x14ac:dyDescent="0.3">
      <c r="A37" s="67" t="s">
        <v>54</v>
      </c>
      <c r="B37" s="68"/>
      <c r="C37" s="61">
        <v>16</v>
      </c>
      <c r="D37" s="62">
        <f>SUM(D38:D53)</f>
        <v>781.90000000000009</v>
      </c>
      <c r="E37" s="62"/>
      <c r="F37" s="62"/>
    </row>
    <row r="38" spans="1:6" ht="17.25" customHeight="1" x14ac:dyDescent="0.25">
      <c r="A38" s="145" t="s">
        <v>52</v>
      </c>
      <c r="B38" s="145" t="s">
        <v>32</v>
      </c>
      <c r="C38" s="55">
        <v>1</v>
      </c>
      <c r="D38" s="69">
        <v>44.9</v>
      </c>
      <c r="E38" s="55">
        <v>2</v>
      </c>
      <c r="F38" s="55"/>
    </row>
    <row r="39" spans="1:6" ht="17.25" customHeight="1" x14ac:dyDescent="0.25">
      <c r="A39" s="146"/>
      <c r="B39" s="146"/>
      <c r="C39" s="39">
        <v>2</v>
      </c>
      <c r="D39" s="45">
        <v>60.7</v>
      </c>
      <c r="E39" s="39">
        <v>3</v>
      </c>
      <c r="F39" s="39"/>
    </row>
    <row r="40" spans="1:6" ht="17.25" customHeight="1" x14ac:dyDescent="0.25">
      <c r="A40" s="146"/>
      <c r="B40" s="146"/>
      <c r="C40" s="39">
        <v>3</v>
      </c>
      <c r="D40" s="45">
        <v>44.5</v>
      </c>
      <c r="E40" s="39">
        <v>2</v>
      </c>
      <c r="F40" s="39"/>
    </row>
    <row r="41" spans="1:6" ht="17.25" customHeight="1" x14ac:dyDescent="0.25">
      <c r="A41" s="146"/>
      <c r="B41" s="146"/>
      <c r="C41" s="39">
        <v>4</v>
      </c>
      <c r="D41" s="45">
        <v>45.9</v>
      </c>
      <c r="E41" s="39">
        <v>2</v>
      </c>
      <c r="F41" s="39"/>
    </row>
    <row r="42" spans="1:6" ht="17.25" customHeight="1" x14ac:dyDescent="0.25">
      <c r="A42" s="146"/>
      <c r="B42" s="146"/>
      <c r="C42" s="39">
        <v>5</v>
      </c>
      <c r="D42" s="45">
        <v>44.4</v>
      </c>
      <c r="E42" s="39">
        <v>2</v>
      </c>
      <c r="F42" s="39"/>
    </row>
    <row r="43" spans="1:6" ht="17.25" customHeight="1" x14ac:dyDescent="0.25">
      <c r="A43" s="146"/>
      <c r="B43" s="146"/>
      <c r="C43" s="39">
        <v>6</v>
      </c>
      <c r="D43" s="45">
        <v>60.5</v>
      </c>
      <c r="E43" s="39">
        <v>3</v>
      </c>
      <c r="F43" s="39"/>
    </row>
    <row r="44" spans="1:6" ht="17.25" customHeight="1" x14ac:dyDescent="0.25">
      <c r="A44" s="146"/>
      <c r="B44" s="146"/>
      <c r="C44" s="39">
        <v>7</v>
      </c>
      <c r="D44" s="45">
        <v>44.5</v>
      </c>
      <c r="E44" s="39">
        <v>2</v>
      </c>
      <c r="F44" s="39"/>
    </row>
    <row r="45" spans="1:6" ht="17.25" customHeight="1" thickBot="1" x14ac:dyDescent="0.3">
      <c r="A45" s="146"/>
      <c r="B45" s="146"/>
      <c r="C45" s="43">
        <v>8</v>
      </c>
      <c r="D45" s="64">
        <v>45.2</v>
      </c>
      <c r="E45" s="43">
        <v>2</v>
      </c>
      <c r="F45" s="43"/>
    </row>
    <row r="46" spans="1:6" ht="17.25" customHeight="1" x14ac:dyDescent="0.25">
      <c r="A46" s="145" t="s">
        <v>53</v>
      </c>
      <c r="B46" s="145" t="s">
        <v>32</v>
      </c>
      <c r="C46" s="39">
        <v>1</v>
      </c>
      <c r="D46" s="45">
        <v>43.8</v>
      </c>
      <c r="E46" s="39">
        <v>2</v>
      </c>
      <c r="F46" s="39"/>
    </row>
    <row r="47" spans="1:6" ht="17.25" customHeight="1" x14ac:dyDescent="0.25">
      <c r="A47" s="146"/>
      <c r="B47" s="146"/>
      <c r="C47" s="39">
        <v>2</v>
      </c>
      <c r="D47" s="45">
        <v>57.6</v>
      </c>
      <c r="E47" s="39">
        <v>3</v>
      </c>
      <c r="F47" s="39"/>
    </row>
    <row r="48" spans="1:6" ht="17.25" customHeight="1" x14ac:dyDescent="0.25">
      <c r="A48" s="146"/>
      <c r="B48" s="146"/>
      <c r="C48" s="39">
        <v>3</v>
      </c>
      <c r="D48" s="45">
        <v>48.4</v>
      </c>
      <c r="E48" s="39">
        <v>2</v>
      </c>
      <c r="F48" s="39"/>
    </row>
    <row r="49" spans="1:6" ht="17.25" customHeight="1" x14ac:dyDescent="0.25">
      <c r="A49" s="146"/>
      <c r="B49" s="146"/>
      <c r="C49" s="39">
        <v>4</v>
      </c>
      <c r="D49" s="45">
        <v>45.2</v>
      </c>
      <c r="E49" s="39">
        <v>2</v>
      </c>
      <c r="F49" s="39"/>
    </row>
    <row r="50" spans="1:6" ht="17.25" customHeight="1" x14ac:dyDescent="0.25">
      <c r="A50" s="146"/>
      <c r="B50" s="146"/>
      <c r="C50" s="39">
        <v>5</v>
      </c>
      <c r="D50" s="45">
        <v>44</v>
      </c>
      <c r="E50" s="39">
        <v>2</v>
      </c>
      <c r="F50" s="39"/>
    </row>
    <row r="51" spans="1:6" ht="17.25" customHeight="1" x14ac:dyDescent="0.25">
      <c r="A51" s="146"/>
      <c r="B51" s="146"/>
      <c r="C51" s="39">
        <v>6</v>
      </c>
      <c r="D51" s="45">
        <v>57.7</v>
      </c>
      <c r="E51" s="39">
        <v>3</v>
      </c>
      <c r="F51" s="39"/>
    </row>
    <row r="52" spans="1:6" ht="17.25" customHeight="1" x14ac:dyDescent="0.25">
      <c r="A52" s="146"/>
      <c r="B52" s="146"/>
      <c r="C52" s="39">
        <v>7</v>
      </c>
      <c r="D52" s="45">
        <v>49.2</v>
      </c>
      <c r="E52" s="39">
        <v>2</v>
      </c>
      <c r="F52" s="39"/>
    </row>
    <row r="53" spans="1:6" ht="17.25" customHeight="1" thickBot="1" x14ac:dyDescent="0.3">
      <c r="A53" s="149"/>
      <c r="B53" s="149"/>
      <c r="C53" s="43">
        <v>8</v>
      </c>
      <c r="D53" s="64">
        <v>45.4</v>
      </c>
      <c r="E53" s="43">
        <v>2</v>
      </c>
      <c r="F53" s="43"/>
    </row>
    <row r="54" spans="1:6" s="15" customFormat="1" ht="17.25" customHeight="1" thickBot="1" x14ac:dyDescent="0.3">
      <c r="A54" s="52" t="s">
        <v>59</v>
      </c>
      <c r="B54" s="52"/>
      <c r="C54" s="63">
        <v>2</v>
      </c>
      <c r="D54" s="93">
        <f>SUM(D55:D56)</f>
        <v>97.6</v>
      </c>
      <c r="E54" s="93"/>
      <c r="F54" s="93"/>
    </row>
    <row r="55" spans="1:6" ht="17.25" customHeight="1" x14ac:dyDescent="0.25">
      <c r="A55" s="153" t="s">
        <v>60</v>
      </c>
      <c r="B55" s="145" t="s">
        <v>32</v>
      </c>
      <c r="C55" s="70">
        <v>1</v>
      </c>
      <c r="D55" s="92">
        <v>48.8</v>
      </c>
      <c r="E55" s="70">
        <v>3</v>
      </c>
      <c r="F55" s="70"/>
    </row>
    <row r="56" spans="1:6" ht="17.25" customHeight="1" thickBot="1" x14ac:dyDescent="0.3">
      <c r="A56" s="155"/>
      <c r="B56" s="149"/>
      <c r="C56" s="73">
        <v>2</v>
      </c>
      <c r="D56" s="91">
        <v>48.8</v>
      </c>
      <c r="E56" s="73">
        <v>3</v>
      </c>
      <c r="F56" s="73"/>
    </row>
    <row r="57" spans="1:6" s="15" customFormat="1" ht="17.25" customHeight="1" thickBot="1" x14ac:dyDescent="0.3">
      <c r="A57" s="89" t="s">
        <v>96</v>
      </c>
      <c r="B57" s="52"/>
      <c r="C57" s="61">
        <v>43</v>
      </c>
      <c r="D57" s="62">
        <f>SUM(D58:D100)</f>
        <v>2297.4</v>
      </c>
      <c r="E57" s="62"/>
      <c r="F57" s="62"/>
    </row>
    <row r="58" spans="1:6" ht="17.25" customHeight="1" x14ac:dyDescent="0.25">
      <c r="A58" s="153" t="s">
        <v>97</v>
      </c>
      <c r="B58" s="145" t="s">
        <v>98</v>
      </c>
      <c r="C58" s="44">
        <v>1</v>
      </c>
      <c r="D58" s="102">
        <v>24.7</v>
      </c>
      <c r="E58" s="44">
        <v>1</v>
      </c>
      <c r="F58" s="44"/>
    </row>
    <row r="59" spans="1:6" ht="17.25" customHeight="1" x14ac:dyDescent="0.25">
      <c r="A59" s="154"/>
      <c r="B59" s="146"/>
      <c r="C59" s="35">
        <v>2</v>
      </c>
      <c r="D59" s="103">
        <v>24.1</v>
      </c>
      <c r="E59" s="35">
        <v>1</v>
      </c>
      <c r="F59" s="35"/>
    </row>
    <row r="60" spans="1:6" ht="17.25" customHeight="1" x14ac:dyDescent="0.25">
      <c r="A60" s="154"/>
      <c r="B60" s="146"/>
      <c r="C60" s="35">
        <v>3</v>
      </c>
      <c r="D60" s="103">
        <v>23</v>
      </c>
      <c r="E60" s="35">
        <v>1</v>
      </c>
      <c r="F60" s="35"/>
    </row>
    <row r="61" spans="1:6" ht="17.25" customHeight="1" thickBot="1" x14ac:dyDescent="0.3">
      <c r="A61" s="155"/>
      <c r="B61" s="149"/>
      <c r="C61" s="40">
        <v>4</v>
      </c>
      <c r="D61" s="104">
        <v>22.6</v>
      </c>
      <c r="E61" s="40">
        <v>1</v>
      </c>
      <c r="F61" s="40"/>
    </row>
    <row r="62" spans="1:6" ht="17.25" customHeight="1" x14ac:dyDescent="0.25">
      <c r="A62" s="153" t="s">
        <v>99</v>
      </c>
      <c r="B62" s="145" t="s">
        <v>100</v>
      </c>
      <c r="C62" s="35">
        <v>2</v>
      </c>
      <c r="D62" s="103">
        <v>25.8</v>
      </c>
      <c r="E62" s="35">
        <v>1</v>
      </c>
      <c r="F62" s="35"/>
    </row>
    <row r="63" spans="1:6" ht="17.25" customHeight="1" x14ac:dyDescent="0.25">
      <c r="A63" s="154"/>
      <c r="B63" s="146"/>
      <c r="C63" s="35">
        <v>3</v>
      </c>
      <c r="D63" s="103">
        <v>25.6</v>
      </c>
      <c r="E63" s="35">
        <v>1</v>
      </c>
      <c r="F63" s="35"/>
    </row>
    <row r="64" spans="1:6" ht="17.25" customHeight="1" thickBot="1" x14ac:dyDescent="0.3">
      <c r="A64" s="155"/>
      <c r="B64" s="149"/>
      <c r="C64" s="40">
        <v>4</v>
      </c>
      <c r="D64" s="104">
        <v>25.4</v>
      </c>
      <c r="E64" s="40">
        <v>1</v>
      </c>
      <c r="F64" s="40"/>
    </row>
    <row r="65" spans="1:6" ht="17.25" customHeight="1" x14ac:dyDescent="0.25">
      <c r="A65" s="153" t="s">
        <v>101</v>
      </c>
      <c r="B65" s="145" t="s">
        <v>102</v>
      </c>
      <c r="C65" s="35">
        <v>1</v>
      </c>
      <c r="D65" s="103">
        <v>42.2</v>
      </c>
      <c r="E65" s="35">
        <v>2</v>
      </c>
      <c r="F65" s="35"/>
    </row>
    <row r="66" spans="1:6" ht="17.25" customHeight="1" thickBot="1" x14ac:dyDescent="0.3">
      <c r="A66" s="155"/>
      <c r="B66" s="149"/>
      <c r="C66" s="40">
        <v>2</v>
      </c>
      <c r="D66" s="104">
        <v>41.8</v>
      </c>
      <c r="E66" s="40">
        <v>2</v>
      </c>
      <c r="F66" s="40"/>
    </row>
    <row r="67" spans="1:6" ht="17.25" customHeight="1" x14ac:dyDescent="0.25">
      <c r="A67" s="153" t="s">
        <v>103</v>
      </c>
      <c r="B67" s="145" t="s">
        <v>104</v>
      </c>
      <c r="C67" s="35">
        <v>1</v>
      </c>
      <c r="D67" s="103">
        <v>44.1</v>
      </c>
      <c r="E67" s="35">
        <v>2</v>
      </c>
      <c r="F67" s="35"/>
    </row>
    <row r="68" spans="1:6" ht="17.25" customHeight="1" thickBot="1" x14ac:dyDescent="0.3">
      <c r="A68" s="155"/>
      <c r="B68" s="149"/>
      <c r="C68" s="40">
        <v>2</v>
      </c>
      <c r="D68" s="104">
        <v>44.1</v>
      </c>
      <c r="E68" s="40">
        <v>2</v>
      </c>
      <c r="F68" s="40"/>
    </row>
    <row r="69" spans="1:6" ht="17.25" customHeight="1" x14ac:dyDescent="0.25">
      <c r="A69" s="153" t="s">
        <v>105</v>
      </c>
      <c r="B69" s="145" t="s">
        <v>106</v>
      </c>
      <c r="C69" s="35">
        <v>1</v>
      </c>
      <c r="D69" s="103">
        <v>45</v>
      </c>
      <c r="E69" s="35">
        <v>2</v>
      </c>
      <c r="F69" s="35"/>
    </row>
    <row r="70" spans="1:6" ht="17.25" customHeight="1" thickBot="1" x14ac:dyDescent="0.3">
      <c r="A70" s="155"/>
      <c r="B70" s="149"/>
      <c r="C70" s="40">
        <v>2</v>
      </c>
      <c r="D70" s="104">
        <v>44.4</v>
      </c>
      <c r="E70" s="40">
        <v>2</v>
      </c>
      <c r="F70" s="40"/>
    </row>
    <row r="71" spans="1:6" ht="17.25" customHeight="1" x14ac:dyDescent="0.25">
      <c r="A71" s="153" t="s">
        <v>107</v>
      </c>
      <c r="B71" s="145" t="s">
        <v>108</v>
      </c>
      <c r="C71" s="35">
        <v>1</v>
      </c>
      <c r="D71" s="103">
        <v>58.3</v>
      </c>
      <c r="E71" s="35">
        <v>2</v>
      </c>
      <c r="F71" s="35"/>
    </row>
    <row r="72" spans="1:6" ht="17.25" customHeight="1" thickBot="1" x14ac:dyDescent="0.3">
      <c r="A72" s="155"/>
      <c r="B72" s="149"/>
      <c r="C72" s="40">
        <v>2</v>
      </c>
      <c r="D72" s="104">
        <v>59.7</v>
      </c>
      <c r="E72" s="40">
        <v>2</v>
      </c>
      <c r="F72" s="40"/>
    </row>
    <row r="73" spans="1:6" ht="17.25" customHeight="1" x14ac:dyDescent="0.25">
      <c r="A73" s="153" t="s">
        <v>109</v>
      </c>
      <c r="B73" s="145" t="s">
        <v>110</v>
      </c>
      <c r="C73" s="35">
        <v>1</v>
      </c>
      <c r="D73" s="103">
        <v>59</v>
      </c>
      <c r="E73" s="35">
        <v>3</v>
      </c>
      <c r="F73" s="35"/>
    </row>
    <row r="74" spans="1:6" ht="17.25" customHeight="1" thickBot="1" x14ac:dyDescent="0.3">
      <c r="A74" s="155"/>
      <c r="B74" s="149"/>
      <c r="C74" s="40">
        <v>2</v>
      </c>
      <c r="D74" s="104">
        <v>59.1</v>
      </c>
      <c r="E74" s="40">
        <v>2</v>
      </c>
      <c r="F74" s="40"/>
    </row>
    <row r="75" spans="1:6" ht="17.25" customHeight="1" x14ac:dyDescent="0.25">
      <c r="A75" s="153" t="s">
        <v>111</v>
      </c>
      <c r="B75" s="145" t="s">
        <v>112</v>
      </c>
      <c r="C75" s="35">
        <v>1</v>
      </c>
      <c r="D75" s="103">
        <v>77.099999999999994</v>
      </c>
      <c r="E75" s="35">
        <v>3</v>
      </c>
      <c r="F75" s="35"/>
    </row>
    <row r="76" spans="1:6" ht="17.25" customHeight="1" thickBot="1" x14ac:dyDescent="0.3">
      <c r="A76" s="155"/>
      <c r="B76" s="149"/>
      <c r="C76" s="40">
        <v>2</v>
      </c>
      <c r="D76" s="104">
        <v>77.3</v>
      </c>
      <c r="E76" s="40">
        <v>3</v>
      </c>
      <c r="F76" s="40"/>
    </row>
    <row r="77" spans="1:6" ht="17.25" customHeight="1" x14ac:dyDescent="0.25">
      <c r="A77" s="153" t="s">
        <v>113</v>
      </c>
      <c r="B77" s="145" t="s">
        <v>114</v>
      </c>
      <c r="C77" s="35">
        <v>1</v>
      </c>
      <c r="D77" s="103">
        <v>74.7</v>
      </c>
      <c r="E77" s="35">
        <v>4</v>
      </c>
      <c r="F77" s="35"/>
    </row>
    <row r="78" spans="1:6" ht="17.25" customHeight="1" thickBot="1" x14ac:dyDescent="0.3">
      <c r="A78" s="155"/>
      <c r="B78" s="149"/>
      <c r="C78" s="40">
        <v>2</v>
      </c>
      <c r="D78" s="104">
        <v>73.3</v>
      </c>
      <c r="E78" s="40">
        <v>4</v>
      </c>
      <c r="F78" s="40"/>
    </row>
    <row r="79" spans="1:6" ht="17.25" customHeight="1" x14ac:dyDescent="0.25">
      <c r="A79" s="153" t="s">
        <v>115</v>
      </c>
      <c r="B79" s="145" t="s">
        <v>116</v>
      </c>
      <c r="C79" s="35">
        <v>1</v>
      </c>
      <c r="D79" s="103">
        <v>77.5</v>
      </c>
      <c r="E79" s="35">
        <v>3</v>
      </c>
      <c r="F79" s="35"/>
    </row>
    <row r="80" spans="1:6" ht="17.25" customHeight="1" thickBot="1" x14ac:dyDescent="0.3">
      <c r="A80" s="155"/>
      <c r="B80" s="149"/>
      <c r="C80" s="40">
        <v>2</v>
      </c>
      <c r="D80" s="104">
        <v>76.5</v>
      </c>
      <c r="E80" s="40">
        <v>4</v>
      </c>
      <c r="F80" s="40"/>
    </row>
    <row r="81" spans="1:6" ht="17.25" customHeight="1" x14ac:dyDescent="0.25">
      <c r="A81" s="145" t="s">
        <v>117</v>
      </c>
      <c r="B81" s="145" t="s">
        <v>118</v>
      </c>
      <c r="C81" s="35">
        <v>1</v>
      </c>
      <c r="D81" s="103">
        <v>52.5</v>
      </c>
      <c r="E81" s="35">
        <v>3</v>
      </c>
      <c r="F81" s="35"/>
    </row>
    <row r="82" spans="1:6" ht="17.25" customHeight="1" thickBot="1" x14ac:dyDescent="0.3">
      <c r="A82" s="149"/>
      <c r="B82" s="149"/>
      <c r="C82" s="40">
        <v>2</v>
      </c>
      <c r="D82" s="104">
        <v>53.1</v>
      </c>
      <c r="E82" s="40">
        <v>3</v>
      </c>
      <c r="F82" s="40"/>
    </row>
    <row r="83" spans="1:6" ht="17.25" customHeight="1" x14ac:dyDescent="0.25">
      <c r="A83" s="153" t="s">
        <v>119</v>
      </c>
      <c r="B83" s="145" t="s">
        <v>120</v>
      </c>
      <c r="C83" s="35">
        <v>1</v>
      </c>
      <c r="D83" s="103">
        <v>44.6</v>
      </c>
      <c r="E83" s="35">
        <v>2</v>
      </c>
      <c r="F83" s="35"/>
    </row>
    <row r="84" spans="1:6" ht="17.25" customHeight="1" thickBot="1" x14ac:dyDescent="0.3">
      <c r="A84" s="155"/>
      <c r="B84" s="149"/>
      <c r="C84" s="40">
        <v>2</v>
      </c>
      <c r="D84" s="104">
        <v>44.6</v>
      </c>
      <c r="E84" s="40">
        <v>2</v>
      </c>
      <c r="F84" s="40"/>
    </row>
    <row r="85" spans="1:6" ht="17.25" customHeight="1" x14ac:dyDescent="0.25">
      <c r="A85" s="153" t="s">
        <v>121</v>
      </c>
      <c r="B85" s="145" t="s">
        <v>122</v>
      </c>
      <c r="C85" s="35">
        <v>1</v>
      </c>
      <c r="D85" s="103">
        <v>30.2</v>
      </c>
      <c r="E85" s="35">
        <v>1</v>
      </c>
      <c r="F85" s="35"/>
    </row>
    <row r="86" spans="1:6" ht="17.25" customHeight="1" x14ac:dyDescent="0.25">
      <c r="A86" s="154"/>
      <c r="B86" s="146"/>
      <c r="C86" s="35">
        <v>2</v>
      </c>
      <c r="D86" s="103">
        <v>29.6</v>
      </c>
      <c r="E86" s="35">
        <v>1</v>
      </c>
      <c r="F86" s="35"/>
    </row>
    <row r="87" spans="1:6" ht="17.25" customHeight="1" x14ac:dyDescent="0.25">
      <c r="A87" s="154"/>
      <c r="B87" s="146"/>
      <c r="C87" s="35">
        <v>3</v>
      </c>
      <c r="D87" s="103">
        <v>28.8</v>
      </c>
      <c r="E87" s="35">
        <v>1</v>
      </c>
      <c r="F87" s="35"/>
    </row>
    <row r="88" spans="1:6" ht="17.25" customHeight="1" thickBot="1" x14ac:dyDescent="0.3">
      <c r="A88" s="155"/>
      <c r="B88" s="149"/>
      <c r="C88" s="40">
        <v>4</v>
      </c>
      <c r="D88" s="104">
        <v>29</v>
      </c>
      <c r="E88" s="40">
        <v>1</v>
      </c>
      <c r="F88" s="40"/>
    </row>
    <row r="89" spans="1:6" ht="17.25" customHeight="1" x14ac:dyDescent="0.25">
      <c r="A89" s="145" t="s">
        <v>123</v>
      </c>
      <c r="B89" s="145" t="s">
        <v>124</v>
      </c>
      <c r="C89" s="35">
        <v>1</v>
      </c>
      <c r="D89" s="103">
        <v>78.900000000000006</v>
      </c>
      <c r="E89" s="35">
        <v>3</v>
      </c>
      <c r="F89" s="35"/>
    </row>
    <row r="90" spans="1:6" ht="17.25" customHeight="1" thickBot="1" x14ac:dyDescent="0.3">
      <c r="A90" s="149"/>
      <c r="B90" s="149"/>
      <c r="C90" s="40">
        <v>2</v>
      </c>
      <c r="D90" s="104">
        <v>78.2</v>
      </c>
      <c r="E90" s="40">
        <v>3</v>
      </c>
      <c r="F90" s="40"/>
    </row>
    <row r="91" spans="1:6" ht="17.25" customHeight="1" x14ac:dyDescent="0.25">
      <c r="A91" s="145" t="s">
        <v>125</v>
      </c>
      <c r="B91" s="145" t="s">
        <v>126</v>
      </c>
      <c r="C91" s="35">
        <v>1</v>
      </c>
      <c r="D91" s="103">
        <f>80.6</f>
        <v>80.599999999999994</v>
      </c>
      <c r="E91" s="35">
        <v>3</v>
      </c>
      <c r="F91" s="35"/>
    </row>
    <row r="92" spans="1:6" ht="17.25" customHeight="1" thickBot="1" x14ac:dyDescent="0.3">
      <c r="A92" s="149"/>
      <c r="B92" s="149"/>
      <c r="C92" s="40">
        <v>2</v>
      </c>
      <c r="D92" s="104">
        <f>79.8</f>
        <v>79.8</v>
      </c>
      <c r="E92" s="40">
        <v>3</v>
      </c>
      <c r="F92" s="40"/>
    </row>
    <row r="93" spans="1:6" ht="17.25" customHeight="1" x14ac:dyDescent="0.25">
      <c r="A93" s="145" t="s">
        <v>127</v>
      </c>
      <c r="B93" s="145" t="s">
        <v>128</v>
      </c>
      <c r="C93" s="35">
        <v>1</v>
      </c>
      <c r="D93" s="103">
        <v>79.900000000000006</v>
      </c>
      <c r="E93" s="35">
        <v>3</v>
      </c>
      <c r="F93" s="35"/>
    </row>
    <row r="94" spans="1:6" ht="17.25" customHeight="1" thickBot="1" x14ac:dyDescent="0.3">
      <c r="A94" s="149"/>
      <c r="B94" s="149"/>
      <c r="C94" s="40">
        <v>2</v>
      </c>
      <c r="D94" s="104">
        <v>80</v>
      </c>
      <c r="E94" s="40">
        <v>3</v>
      </c>
      <c r="F94" s="40"/>
    </row>
    <row r="95" spans="1:6" ht="17.25" customHeight="1" x14ac:dyDescent="0.25">
      <c r="A95" s="145" t="s">
        <v>129</v>
      </c>
      <c r="B95" s="145" t="s">
        <v>130</v>
      </c>
      <c r="C95" s="35">
        <v>1</v>
      </c>
      <c r="D95" s="103">
        <v>80.3</v>
      </c>
      <c r="E95" s="35">
        <v>3</v>
      </c>
      <c r="F95" s="35"/>
    </row>
    <row r="96" spans="1:6" ht="17.25" customHeight="1" thickBot="1" x14ac:dyDescent="0.3">
      <c r="A96" s="149"/>
      <c r="B96" s="149"/>
      <c r="C96" s="40">
        <v>2</v>
      </c>
      <c r="D96" s="104">
        <v>81.599999999999994</v>
      </c>
      <c r="E96" s="40">
        <v>3</v>
      </c>
      <c r="F96" s="40"/>
    </row>
    <row r="97" spans="1:6" ht="17.25" customHeight="1" x14ac:dyDescent="0.25">
      <c r="A97" s="145" t="s">
        <v>131</v>
      </c>
      <c r="B97" s="145" t="s">
        <v>132</v>
      </c>
      <c r="C97" s="35">
        <v>1</v>
      </c>
      <c r="D97" s="103">
        <v>52.7</v>
      </c>
      <c r="E97" s="35">
        <v>3</v>
      </c>
      <c r="F97" s="35"/>
    </row>
    <row r="98" spans="1:6" ht="17.25" customHeight="1" thickBot="1" x14ac:dyDescent="0.3">
      <c r="A98" s="149"/>
      <c r="B98" s="149"/>
      <c r="C98" s="40">
        <v>2</v>
      </c>
      <c r="D98" s="104">
        <v>55.3</v>
      </c>
      <c r="E98" s="40">
        <v>3</v>
      </c>
      <c r="F98" s="40"/>
    </row>
    <row r="99" spans="1:6" ht="17.25" customHeight="1" x14ac:dyDescent="0.25">
      <c r="A99" s="145" t="s">
        <v>133</v>
      </c>
      <c r="B99" s="145" t="s">
        <v>134</v>
      </c>
      <c r="C99" s="35">
        <v>1</v>
      </c>
      <c r="D99" s="103">
        <v>55.8</v>
      </c>
      <c r="E99" s="35">
        <v>3</v>
      </c>
      <c r="F99" s="35"/>
    </row>
    <row r="100" spans="1:6" ht="17.25" customHeight="1" thickBot="1" x14ac:dyDescent="0.3">
      <c r="A100" s="149"/>
      <c r="B100" s="149"/>
      <c r="C100" s="40">
        <v>2</v>
      </c>
      <c r="D100" s="104">
        <v>56.6</v>
      </c>
      <c r="E100" s="40">
        <v>3</v>
      </c>
      <c r="F100" s="40"/>
    </row>
    <row r="101" spans="1:6" s="15" customFormat="1" ht="17.25" customHeight="1" thickBot="1" x14ac:dyDescent="0.3">
      <c r="A101" s="56" t="s">
        <v>145</v>
      </c>
      <c r="B101" s="56"/>
      <c r="C101" s="123">
        <v>13</v>
      </c>
      <c r="D101" s="124">
        <f>SUM(D102:D114)</f>
        <v>536.79999999999995</v>
      </c>
      <c r="E101" s="124"/>
      <c r="F101" s="124"/>
    </row>
    <row r="102" spans="1:6" ht="17.25" customHeight="1" x14ac:dyDescent="0.25">
      <c r="A102" s="154" t="s">
        <v>154</v>
      </c>
      <c r="B102" s="146" t="s">
        <v>153</v>
      </c>
      <c r="C102" s="39">
        <v>2</v>
      </c>
      <c r="D102" s="121">
        <v>41.6</v>
      </c>
      <c r="E102" s="39">
        <v>2</v>
      </c>
      <c r="F102" s="39"/>
    </row>
    <row r="103" spans="1:6" ht="17.25" customHeight="1" x14ac:dyDescent="0.25">
      <c r="A103" s="154"/>
      <c r="B103" s="146"/>
      <c r="C103" s="39">
        <v>4</v>
      </c>
      <c r="D103" s="121">
        <v>41.6</v>
      </c>
      <c r="E103" s="39">
        <v>2</v>
      </c>
      <c r="F103" s="39"/>
    </row>
    <row r="104" spans="1:6" ht="17.25" customHeight="1" x14ac:dyDescent="0.25">
      <c r="A104" s="154"/>
      <c r="B104" s="146"/>
      <c r="C104" s="39">
        <v>5</v>
      </c>
      <c r="D104" s="121">
        <v>41.6</v>
      </c>
      <c r="E104" s="39">
        <v>2</v>
      </c>
      <c r="F104" s="39"/>
    </row>
    <row r="105" spans="1:6" ht="17.25" customHeight="1" x14ac:dyDescent="0.25">
      <c r="A105" s="154"/>
      <c r="B105" s="146"/>
      <c r="C105" s="39">
        <v>7</v>
      </c>
      <c r="D105" s="121">
        <v>41.6</v>
      </c>
      <c r="E105" s="39">
        <v>2</v>
      </c>
      <c r="F105" s="39"/>
    </row>
    <row r="106" spans="1:6" ht="17.25" customHeight="1" x14ac:dyDescent="0.25">
      <c r="A106" s="154"/>
      <c r="B106" s="146"/>
      <c r="C106" s="39">
        <v>10</v>
      </c>
      <c r="D106" s="121">
        <v>51.9</v>
      </c>
      <c r="E106" s="39">
        <v>3</v>
      </c>
      <c r="F106" s="39"/>
    </row>
    <row r="107" spans="1:6" ht="17.25" customHeight="1" x14ac:dyDescent="0.25">
      <c r="A107" s="154"/>
      <c r="B107" s="146"/>
      <c r="C107" s="39">
        <v>11</v>
      </c>
      <c r="D107" s="121">
        <v>41.9</v>
      </c>
      <c r="E107" s="39">
        <v>2</v>
      </c>
      <c r="F107" s="39"/>
    </row>
    <row r="108" spans="1:6" ht="17.25" customHeight="1" thickBot="1" x14ac:dyDescent="0.3">
      <c r="A108" s="154"/>
      <c r="B108" s="146"/>
      <c r="C108" s="43">
        <v>12</v>
      </c>
      <c r="D108" s="122">
        <v>52.2</v>
      </c>
      <c r="E108" s="43">
        <v>3</v>
      </c>
      <c r="F108" s="43"/>
    </row>
    <row r="109" spans="1:6" ht="17.25" customHeight="1" thickBot="1" x14ac:dyDescent="0.3">
      <c r="A109" s="20" t="s">
        <v>146</v>
      </c>
      <c r="B109" s="22" t="s">
        <v>32</v>
      </c>
      <c r="C109" s="65">
        <v>1</v>
      </c>
      <c r="D109" s="66">
        <v>22.2</v>
      </c>
      <c r="E109" s="65">
        <v>1</v>
      </c>
      <c r="F109" s="65"/>
    </row>
    <row r="110" spans="1:6" ht="17.25" customHeight="1" x14ac:dyDescent="0.25">
      <c r="A110" s="153" t="s">
        <v>147</v>
      </c>
      <c r="B110" s="145" t="s">
        <v>32</v>
      </c>
      <c r="C110" s="130">
        <v>1</v>
      </c>
      <c r="D110" s="131">
        <v>37.200000000000003</v>
      </c>
      <c r="E110" s="130">
        <v>2</v>
      </c>
      <c r="F110" s="130"/>
    </row>
    <row r="111" spans="1:6" ht="17.25" customHeight="1" x14ac:dyDescent="0.25">
      <c r="A111" s="154"/>
      <c r="B111" s="146"/>
      <c r="C111" s="39">
        <v>5</v>
      </c>
      <c r="D111" s="121">
        <v>37.200000000000003</v>
      </c>
      <c r="E111" s="39">
        <v>2</v>
      </c>
      <c r="F111" s="39"/>
    </row>
    <row r="112" spans="1:6" ht="17.25" customHeight="1" x14ac:dyDescent="0.25">
      <c r="A112" s="154"/>
      <c r="B112" s="146"/>
      <c r="C112" s="39">
        <v>6</v>
      </c>
      <c r="D112" s="121">
        <v>50.8</v>
      </c>
      <c r="E112" s="39">
        <v>3</v>
      </c>
      <c r="F112" s="39"/>
    </row>
    <row r="113" spans="1:6" ht="17.25" customHeight="1" x14ac:dyDescent="0.25">
      <c r="A113" s="154"/>
      <c r="B113" s="146"/>
      <c r="C113" s="39">
        <v>7</v>
      </c>
      <c r="D113" s="121">
        <v>39.799999999999997</v>
      </c>
      <c r="E113" s="39">
        <v>2</v>
      </c>
      <c r="F113" s="39"/>
    </row>
    <row r="114" spans="1:6" ht="17.25" customHeight="1" thickBot="1" x14ac:dyDescent="0.3">
      <c r="A114" s="155"/>
      <c r="B114" s="149"/>
      <c r="C114" s="43">
        <v>8</v>
      </c>
      <c r="D114" s="122">
        <v>37.200000000000003</v>
      </c>
      <c r="E114" s="43">
        <v>2</v>
      </c>
      <c r="F114" s="43"/>
    </row>
    <row r="115" spans="1:6" s="15" customFormat="1" ht="17.25" customHeight="1" x14ac:dyDescent="0.25">
      <c r="A115" s="127" t="s">
        <v>4</v>
      </c>
      <c r="B115" s="137" t="s">
        <v>150</v>
      </c>
      <c r="C115" s="128">
        <f>C5+C17+C37+C54+C57+C101</f>
        <v>104</v>
      </c>
      <c r="D115" s="128">
        <f>D5+D17+D37+D54+D57+D101</f>
        <v>5107.1000000000004</v>
      </c>
      <c r="E115" s="128"/>
      <c r="F115" s="128"/>
    </row>
    <row r="116" spans="1:6" ht="17.25" customHeight="1" x14ac:dyDescent="0.25"/>
    <row r="117" spans="1:6" ht="17.25" customHeight="1" x14ac:dyDescent="0.25"/>
    <row r="118" spans="1:6" ht="17.25" customHeight="1" x14ac:dyDescent="0.25"/>
    <row r="119" spans="1:6" ht="17.25" customHeight="1" x14ac:dyDescent="0.25"/>
    <row r="120" spans="1:6" ht="17.25" customHeight="1" x14ac:dyDescent="0.25"/>
    <row r="121" spans="1:6" ht="17.25" customHeight="1" x14ac:dyDescent="0.25"/>
    <row r="122" spans="1:6" ht="17.25" customHeight="1" x14ac:dyDescent="0.25"/>
    <row r="123" spans="1:6" ht="17.25" customHeight="1" x14ac:dyDescent="0.25"/>
    <row r="124" spans="1:6" ht="17.25" customHeight="1" x14ac:dyDescent="0.25"/>
    <row r="125" spans="1:6" ht="17.25" customHeight="1" x14ac:dyDescent="0.25"/>
    <row r="126" spans="1:6" ht="17.25" customHeight="1" x14ac:dyDescent="0.25"/>
    <row r="127" spans="1:6" ht="17.25" customHeight="1" x14ac:dyDescent="0.25"/>
    <row r="128" spans="1:6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</sheetData>
  <mergeCells count="63">
    <mergeCell ref="A2:E2"/>
    <mergeCell ref="A73:A74"/>
    <mergeCell ref="A81:A82"/>
    <mergeCell ref="A6:A8"/>
    <mergeCell ref="A58:A61"/>
    <mergeCell ref="A55:A56"/>
    <mergeCell ref="A9:A16"/>
    <mergeCell ref="A31:A35"/>
    <mergeCell ref="A38:A45"/>
    <mergeCell ref="A65:A66"/>
    <mergeCell ref="B18:B19"/>
    <mergeCell ref="A46:A53"/>
    <mergeCell ref="A23:A26"/>
    <mergeCell ref="A18:A19"/>
    <mergeCell ref="A27:A30"/>
    <mergeCell ref="A21:A22"/>
    <mergeCell ref="B110:B114"/>
    <mergeCell ref="B21:B22"/>
    <mergeCell ref="B23:B26"/>
    <mergeCell ref="B6:B8"/>
    <mergeCell ref="B65:B66"/>
    <mergeCell ref="B69:B70"/>
    <mergeCell ref="B38:B45"/>
    <mergeCell ref="B75:B76"/>
    <mergeCell ref="B73:B74"/>
    <mergeCell ref="B71:B72"/>
    <mergeCell ref="B31:B35"/>
    <mergeCell ref="B27:B30"/>
    <mergeCell ref="B99:B100"/>
    <mergeCell ref="B81:B82"/>
    <mergeCell ref="B46:B53"/>
    <mergeCell ref="A83:A84"/>
    <mergeCell ref="A75:A76"/>
    <mergeCell ref="A77:A78"/>
    <mergeCell ref="A71:A72"/>
    <mergeCell ref="B9:B16"/>
    <mergeCell ref="A62:A64"/>
    <mergeCell ref="B62:B64"/>
    <mergeCell ref="A67:A68"/>
    <mergeCell ref="A79:A80"/>
    <mergeCell ref="A69:A70"/>
    <mergeCell ref="B55:B56"/>
    <mergeCell ref="B58:B61"/>
    <mergeCell ref="B67:B68"/>
    <mergeCell ref="B83:B84"/>
    <mergeCell ref="B79:B80"/>
    <mergeCell ref="B77:B78"/>
    <mergeCell ref="B102:B108"/>
    <mergeCell ref="B85:B88"/>
    <mergeCell ref="A110:A114"/>
    <mergeCell ref="A85:A88"/>
    <mergeCell ref="A102:A108"/>
    <mergeCell ref="A93:A94"/>
    <mergeCell ref="B93:B94"/>
    <mergeCell ref="A95:A96"/>
    <mergeCell ref="B95:B96"/>
    <mergeCell ref="A97:A98"/>
    <mergeCell ref="B97:B98"/>
    <mergeCell ref="A89:A90"/>
    <mergeCell ref="B89:B90"/>
    <mergeCell ref="A91:A92"/>
    <mergeCell ref="B91:B92"/>
    <mergeCell ref="A99:A10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zoomScaleNormal="100" workbookViewId="0">
      <selection activeCell="F11" sqref="F11"/>
    </sheetView>
  </sheetViews>
  <sheetFormatPr defaultRowHeight="15" x14ac:dyDescent="0.25"/>
  <cols>
    <col min="1" max="1" width="22.28515625" customWidth="1"/>
    <col min="2" max="2" width="25.28515625" style="4" customWidth="1"/>
    <col min="3" max="3" width="12.28515625" style="17" customWidth="1"/>
    <col min="4" max="4" width="10" style="13" bestFit="1" customWidth="1"/>
    <col min="5" max="5" width="12" style="13" customWidth="1"/>
    <col min="6" max="6" width="31" style="139" customWidth="1"/>
  </cols>
  <sheetData>
    <row r="2" spans="1:6" s="14" customFormat="1" x14ac:dyDescent="0.25">
      <c r="A2" s="159" t="s">
        <v>155</v>
      </c>
      <c r="B2" s="160"/>
      <c r="C2" s="160"/>
      <c r="D2" s="160"/>
      <c r="E2" s="160"/>
    </row>
    <row r="4" spans="1:6" ht="45.75" thickBot="1" x14ac:dyDescent="0.3">
      <c r="A4" s="8" t="s">
        <v>3</v>
      </c>
      <c r="B4" s="28" t="s">
        <v>8</v>
      </c>
      <c r="C4" s="8" t="s">
        <v>0</v>
      </c>
      <c r="D4" s="27" t="s">
        <v>6</v>
      </c>
      <c r="E4" s="27" t="s">
        <v>7</v>
      </c>
      <c r="F4" s="27" t="s">
        <v>159</v>
      </c>
    </row>
    <row r="5" spans="1:6" x14ac:dyDescent="0.25">
      <c r="A5" s="164" t="s">
        <v>9</v>
      </c>
      <c r="B5" s="165" t="s">
        <v>32</v>
      </c>
      <c r="C5" s="12">
        <v>2</v>
      </c>
      <c r="D5" s="16">
        <v>42</v>
      </c>
      <c r="E5" s="16">
        <v>2</v>
      </c>
      <c r="F5" s="16"/>
    </row>
    <row r="6" spans="1:6" s="14" customFormat="1" x14ac:dyDescent="0.25">
      <c r="A6" s="164"/>
      <c r="B6" s="165"/>
      <c r="C6" s="12">
        <v>3</v>
      </c>
      <c r="D6" s="16">
        <v>52.1</v>
      </c>
      <c r="E6" s="16">
        <v>3</v>
      </c>
      <c r="F6" s="16"/>
    </row>
    <row r="7" spans="1:6" s="14" customFormat="1" x14ac:dyDescent="0.25">
      <c r="A7" s="164"/>
      <c r="B7" s="165"/>
      <c r="C7" s="12">
        <v>4</v>
      </c>
      <c r="D7" s="16">
        <v>42</v>
      </c>
      <c r="E7" s="16">
        <v>2</v>
      </c>
      <c r="F7" s="16"/>
    </row>
    <row r="8" spans="1:6" s="14" customFormat="1" x14ac:dyDescent="0.25">
      <c r="A8" s="164"/>
      <c r="B8" s="165"/>
      <c r="C8" s="9">
        <v>5</v>
      </c>
      <c r="D8" s="11">
        <v>40.5</v>
      </c>
      <c r="E8" s="11">
        <v>2</v>
      </c>
      <c r="F8" s="11"/>
    </row>
    <row r="9" spans="1:6" s="14" customFormat="1" x14ac:dyDescent="0.25">
      <c r="A9" s="164"/>
      <c r="B9" s="165"/>
      <c r="C9" s="12">
        <v>6</v>
      </c>
      <c r="D9" s="16">
        <v>30.5</v>
      </c>
      <c r="E9" s="16">
        <v>1</v>
      </c>
      <c r="F9" s="16"/>
    </row>
    <row r="10" spans="1:6" s="14" customFormat="1" x14ac:dyDescent="0.25">
      <c r="A10" s="164"/>
      <c r="B10" s="165"/>
      <c r="C10" s="12">
        <v>7</v>
      </c>
      <c r="D10" s="16">
        <v>39.700000000000003</v>
      </c>
      <c r="E10" s="16">
        <v>2</v>
      </c>
      <c r="F10" s="16"/>
    </row>
    <row r="11" spans="1:6" s="14" customFormat="1" x14ac:dyDescent="0.25">
      <c r="A11" s="164"/>
      <c r="B11" s="165"/>
      <c r="C11" s="12">
        <v>9</v>
      </c>
      <c r="D11" s="16">
        <v>40.1</v>
      </c>
      <c r="E11" s="16">
        <v>2</v>
      </c>
      <c r="F11" s="16"/>
    </row>
    <row r="12" spans="1:6" s="14" customFormat="1" x14ac:dyDescent="0.25">
      <c r="A12" s="164"/>
      <c r="B12" s="165"/>
      <c r="C12" s="12">
        <v>10</v>
      </c>
      <c r="D12" s="16">
        <v>50</v>
      </c>
      <c r="E12" s="16">
        <v>3</v>
      </c>
      <c r="F12" s="16"/>
    </row>
    <row r="13" spans="1:6" s="14" customFormat="1" x14ac:dyDescent="0.25">
      <c r="A13" s="164"/>
      <c r="B13" s="165"/>
      <c r="C13" s="12">
        <v>11</v>
      </c>
      <c r="D13" s="16">
        <v>40.1</v>
      </c>
      <c r="E13" s="16">
        <v>2</v>
      </c>
      <c r="F13" s="16"/>
    </row>
    <row r="14" spans="1:6" s="14" customFormat="1" x14ac:dyDescent="0.25">
      <c r="A14" s="164"/>
      <c r="B14" s="165"/>
      <c r="C14" s="9">
        <v>12</v>
      </c>
      <c r="D14" s="11">
        <v>50</v>
      </c>
      <c r="E14" s="11">
        <v>3</v>
      </c>
      <c r="F14" s="11"/>
    </row>
    <row r="15" spans="1:6" s="14" customFormat="1" x14ac:dyDescent="0.25">
      <c r="A15" s="164" t="s">
        <v>10</v>
      </c>
      <c r="B15" s="165" t="s">
        <v>32</v>
      </c>
      <c r="C15" s="12">
        <v>1</v>
      </c>
      <c r="D15" s="16">
        <v>38.799999999999997</v>
      </c>
      <c r="E15" s="16">
        <v>2</v>
      </c>
      <c r="F15" s="16"/>
    </row>
    <row r="16" spans="1:6" s="14" customFormat="1" x14ac:dyDescent="0.25">
      <c r="A16" s="164"/>
      <c r="B16" s="165"/>
      <c r="C16" s="12">
        <v>2</v>
      </c>
      <c r="D16" s="16">
        <v>49.1</v>
      </c>
      <c r="E16" s="16">
        <v>3</v>
      </c>
      <c r="F16" s="16"/>
    </row>
    <row r="17" spans="1:6" s="14" customFormat="1" x14ac:dyDescent="0.25">
      <c r="A17" s="164"/>
      <c r="B17" s="165"/>
      <c r="C17" s="12">
        <v>5</v>
      </c>
      <c r="D17" s="16">
        <v>38.799999999999997</v>
      </c>
      <c r="E17" s="16">
        <v>2</v>
      </c>
      <c r="F17" s="16"/>
    </row>
    <row r="18" spans="1:6" s="14" customFormat="1" x14ac:dyDescent="0.25">
      <c r="A18" s="164"/>
      <c r="B18" s="165"/>
      <c r="C18" s="12">
        <v>6</v>
      </c>
      <c r="D18" s="16">
        <v>39.200000000000003</v>
      </c>
      <c r="E18" s="16">
        <v>2</v>
      </c>
      <c r="F18" s="16"/>
    </row>
    <row r="19" spans="1:6" s="14" customFormat="1" x14ac:dyDescent="0.25">
      <c r="A19" s="164"/>
      <c r="B19" s="165"/>
      <c r="C19" s="12">
        <v>7</v>
      </c>
      <c r="D19" s="16">
        <v>49.2</v>
      </c>
      <c r="E19" s="16">
        <v>3</v>
      </c>
      <c r="F19" s="16"/>
    </row>
    <row r="20" spans="1:6" s="14" customFormat="1" x14ac:dyDescent="0.25">
      <c r="A20" s="164"/>
      <c r="B20" s="165"/>
      <c r="C20" s="12">
        <v>8</v>
      </c>
      <c r="D20" s="16">
        <v>38.299999999999997</v>
      </c>
      <c r="E20" s="16">
        <v>2</v>
      </c>
      <c r="F20" s="16"/>
    </row>
    <row r="21" spans="1:6" s="14" customFormat="1" x14ac:dyDescent="0.25">
      <c r="A21" s="29" t="s">
        <v>11</v>
      </c>
      <c r="B21" s="31"/>
      <c r="C21" s="30">
        <v>16</v>
      </c>
      <c r="D21" s="31">
        <f>SUM(D5:D20)</f>
        <v>680.40000000000009</v>
      </c>
      <c r="E21" s="31"/>
      <c r="F21" s="31"/>
    </row>
    <row r="22" spans="1:6" s="14" customFormat="1" x14ac:dyDescent="0.25">
      <c r="A22" s="161" t="s">
        <v>12</v>
      </c>
      <c r="B22" s="165" t="s">
        <v>32</v>
      </c>
      <c r="C22" s="12">
        <v>1</v>
      </c>
      <c r="D22" s="16">
        <v>68</v>
      </c>
      <c r="E22" s="16">
        <v>3</v>
      </c>
      <c r="F22" s="16"/>
    </row>
    <row r="23" spans="1:6" s="14" customFormat="1" x14ac:dyDescent="0.25">
      <c r="A23" s="162"/>
      <c r="B23" s="165"/>
      <c r="C23" s="12">
        <v>2</v>
      </c>
      <c r="D23" s="16">
        <v>53.4</v>
      </c>
      <c r="E23" s="16">
        <v>2</v>
      </c>
      <c r="F23" s="16"/>
    </row>
    <row r="24" spans="1:6" s="14" customFormat="1" x14ac:dyDescent="0.25">
      <c r="A24" s="162"/>
      <c r="B24" s="165"/>
      <c r="C24" s="12">
        <v>3</v>
      </c>
      <c r="D24" s="16">
        <v>68.400000000000006</v>
      </c>
      <c r="E24" s="16">
        <v>3</v>
      </c>
      <c r="F24" s="16"/>
    </row>
    <row r="25" spans="1:6" s="14" customFormat="1" x14ac:dyDescent="0.25">
      <c r="A25" s="162"/>
      <c r="B25" s="165"/>
      <c r="C25" s="12">
        <v>4</v>
      </c>
      <c r="D25" s="16">
        <v>54.5</v>
      </c>
      <c r="E25" s="16">
        <v>2</v>
      </c>
      <c r="F25" s="16"/>
    </row>
    <row r="26" spans="1:6" s="14" customFormat="1" x14ac:dyDescent="0.25">
      <c r="A26" s="162"/>
      <c r="B26" s="165"/>
      <c r="C26" s="12">
        <v>5</v>
      </c>
      <c r="D26" s="16">
        <v>65.400000000000006</v>
      </c>
      <c r="E26" s="16">
        <v>3</v>
      </c>
      <c r="F26" s="16"/>
    </row>
    <row r="27" spans="1:6" s="14" customFormat="1" x14ac:dyDescent="0.25">
      <c r="A27" s="162"/>
      <c r="B27" s="165"/>
      <c r="C27" s="12">
        <v>7</v>
      </c>
      <c r="D27" s="16">
        <v>66.900000000000006</v>
      </c>
      <c r="E27" s="16">
        <v>3</v>
      </c>
      <c r="F27" s="16"/>
    </row>
    <row r="28" spans="1:6" s="14" customFormat="1" x14ac:dyDescent="0.25">
      <c r="A28" s="162"/>
      <c r="B28" s="165"/>
      <c r="C28" s="12">
        <v>9</v>
      </c>
      <c r="D28" s="16">
        <v>67</v>
      </c>
      <c r="E28" s="16">
        <v>3</v>
      </c>
      <c r="F28" s="16"/>
    </row>
    <row r="29" spans="1:6" s="14" customFormat="1" x14ac:dyDescent="0.25">
      <c r="A29" s="162"/>
      <c r="B29" s="165"/>
      <c r="C29" s="12">
        <v>10</v>
      </c>
      <c r="D29" s="16">
        <v>53.4</v>
      </c>
      <c r="E29" s="16">
        <v>2</v>
      </c>
      <c r="F29" s="16"/>
    </row>
    <row r="30" spans="1:6" s="14" customFormat="1" x14ac:dyDescent="0.25">
      <c r="A30" s="162"/>
      <c r="B30" s="165"/>
      <c r="C30" s="12">
        <v>11</v>
      </c>
      <c r="D30" s="16">
        <v>67.599999999999994</v>
      </c>
      <c r="E30" s="16">
        <v>3</v>
      </c>
      <c r="F30" s="16"/>
    </row>
    <row r="31" spans="1:6" s="14" customFormat="1" x14ac:dyDescent="0.25">
      <c r="A31" s="163"/>
      <c r="B31" s="165"/>
      <c r="C31" s="12">
        <v>12</v>
      </c>
      <c r="D31" s="16">
        <v>53.9</v>
      </c>
      <c r="E31" s="16">
        <v>2</v>
      </c>
      <c r="F31" s="16"/>
    </row>
    <row r="32" spans="1:6" s="14" customFormat="1" x14ac:dyDescent="0.25">
      <c r="A32" s="32" t="s">
        <v>13</v>
      </c>
      <c r="B32" s="31"/>
      <c r="C32" s="30">
        <v>10</v>
      </c>
      <c r="D32" s="31">
        <f>SUM(D22:D31)</f>
        <v>618.5</v>
      </c>
      <c r="E32" s="31"/>
      <c r="F32" s="31"/>
    </row>
    <row r="33" spans="1:6" s="14" customFormat="1" x14ac:dyDescent="0.25">
      <c r="A33" s="161" t="s">
        <v>14</v>
      </c>
      <c r="B33" s="165" t="s">
        <v>32</v>
      </c>
      <c r="C33" s="12">
        <v>1</v>
      </c>
      <c r="D33" s="16">
        <v>36.700000000000003</v>
      </c>
      <c r="E33" s="16">
        <v>2</v>
      </c>
      <c r="F33" s="16"/>
    </row>
    <row r="34" spans="1:6" s="14" customFormat="1" x14ac:dyDescent="0.25">
      <c r="A34" s="162"/>
      <c r="B34" s="165"/>
      <c r="C34" s="12">
        <v>2</v>
      </c>
      <c r="D34" s="16">
        <v>39.4</v>
      </c>
      <c r="E34" s="16">
        <v>2</v>
      </c>
      <c r="F34" s="16"/>
    </row>
    <row r="35" spans="1:6" s="14" customFormat="1" x14ac:dyDescent="0.25">
      <c r="A35" s="162"/>
      <c r="B35" s="165"/>
      <c r="C35" s="12">
        <v>3</v>
      </c>
      <c r="D35" s="16">
        <v>47.3</v>
      </c>
      <c r="E35" s="16">
        <v>3</v>
      </c>
      <c r="F35" s="16"/>
    </row>
    <row r="36" spans="1:6" s="14" customFormat="1" x14ac:dyDescent="0.25">
      <c r="A36" s="162"/>
      <c r="B36" s="165"/>
      <c r="C36" s="12">
        <v>4</v>
      </c>
      <c r="D36" s="16">
        <v>38.4</v>
      </c>
      <c r="E36" s="16">
        <v>2</v>
      </c>
      <c r="F36" s="16"/>
    </row>
    <row r="37" spans="1:6" s="14" customFormat="1" x14ac:dyDescent="0.25">
      <c r="A37" s="162"/>
      <c r="B37" s="165"/>
      <c r="C37" s="9">
        <v>7</v>
      </c>
      <c r="D37" s="11">
        <v>47.3</v>
      </c>
      <c r="E37" s="11">
        <v>3</v>
      </c>
      <c r="F37" s="11"/>
    </row>
    <row r="38" spans="1:6" s="14" customFormat="1" ht="15" customHeight="1" x14ac:dyDescent="0.25">
      <c r="A38" s="163"/>
      <c r="B38" s="165"/>
      <c r="C38" s="12">
        <v>8</v>
      </c>
      <c r="D38" s="16">
        <v>38</v>
      </c>
      <c r="E38" s="16">
        <v>2</v>
      </c>
      <c r="F38" s="16"/>
    </row>
    <row r="39" spans="1:6" s="14" customFormat="1" x14ac:dyDescent="0.25">
      <c r="A39" s="162" t="s">
        <v>156</v>
      </c>
      <c r="B39" s="165" t="s">
        <v>32</v>
      </c>
      <c r="C39" s="12">
        <v>4</v>
      </c>
      <c r="D39" s="16">
        <v>36.299999999999997</v>
      </c>
      <c r="E39" s="16">
        <v>1</v>
      </c>
      <c r="F39" s="16"/>
    </row>
    <row r="40" spans="1:6" s="14" customFormat="1" x14ac:dyDescent="0.25">
      <c r="A40" s="162"/>
      <c r="B40" s="165"/>
      <c r="C40" s="9">
        <v>5</v>
      </c>
      <c r="D40" s="11">
        <v>35.4</v>
      </c>
      <c r="E40" s="11">
        <v>2</v>
      </c>
      <c r="F40" s="11"/>
    </row>
    <row r="41" spans="1:6" s="14" customFormat="1" x14ac:dyDescent="0.25">
      <c r="A41" s="162"/>
      <c r="B41" s="165"/>
      <c r="C41" s="12">
        <v>6</v>
      </c>
      <c r="D41" s="16">
        <v>43.4</v>
      </c>
      <c r="E41" s="16">
        <v>2</v>
      </c>
      <c r="F41" s="16"/>
    </row>
    <row r="42" spans="1:6" s="14" customFormat="1" x14ac:dyDescent="0.25">
      <c r="A42" s="162"/>
      <c r="B42" s="165"/>
      <c r="C42" s="12">
        <v>7</v>
      </c>
      <c r="D42" s="16">
        <v>42.9</v>
      </c>
      <c r="E42" s="16">
        <v>2</v>
      </c>
      <c r="F42" s="16"/>
    </row>
    <row r="43" spans="1:6" s="14" customFormat="1" x14ac:dyDescent="0.25">
      <c r="A43" s="163"/>
      <c r="B43" s="165"/>
      <c r="C43" s="12">
        <v>8</v>
      </c>
      <c r="D43" s="16">
        <v>36</v>
      </c>
      <c r="E43" s="16">
        <v>2</v>
      </c>
      <c r="F43" s="16"/>
    </row>
    <row r="44" spans="1:6" s="14" customFormat="1" x14ac:dyDescent="0.25">
      <c r="A44" s="161" t="s">
        <v>15</v>
      </c>
      <c r="B44" s="165" t="s">
        <v>32</v>
      </c>
      <c r="C44" s="12">
        <v>1</v>
      </c>
      <c r="D44" s="12">
        <v>49.2</v>
      </c>
      <c r="E44" s="12">
        <v>3</v>
      </c>
      <c r="F44" s="12"/>
    </row>
    <row r="45" spans="1:6" s="14" customFormat="1" x14ac:dyDescent="0.25">
      <c r="A45" s="162"/>
      <c r="B45" s="165"/>
      <c r="C45" s="12">
        <v>2</v>
      </c>
      <c r="D45" s="12">
        <v>40.700000000000003</v>
      </c>
      <c r="E45" s="12">
        <v>2</v>
      </c>
      <c r="F45" s="12"/>
    </row>
    <row r="46" spans="1:6" s="14" customFormat="1" x14ac:dyDescent="0.25">
      <c r="A46" s="162"/>
      <c r="B46" s="165"/>
      <c r="C46" s="12">
        <v>3</v>
      </c>
      <c r="D46" s="12">
        <v>49.4</v>
      </c>
      <c r="E46" s="12">
        <v>3</v>
      </c>
      <c r="F46" s="12"/>
    </row>
    <row r="47" spans="1:6" s="14" customFormat="1" x14ac:dyDescent="0.25">
      <c r="A47" s="162"/>
      <c r="B47" s="165"/>
      <c r="C47" s="12">
        <v>6</v>
      </c>
      <c r="D47" s="12">
        <v>29</v>
      </c>
      <c r="E47" s="12">
        <v>1</v>
      </c>
      <c r="F47" s="12"/>
    </row>
    <row r="48" spans="1:6" s="14" customFormat="1" x14ac:dyDescent="0.25">
      <c r="A48" s="162"/>
      <c r="B48" s="165"/>
      <c r="C48" s="12">
        <v>7</v>
      </c>
      <c r="D48" s="12">
        <v>38.6</v>
      </c>
      <c r="E48" s="12">
        <v>2</v>
      </c>
      <c r="F48" s="12"/>
    </row>
    <row r="49" spans="1:6" s="14" customFormat="1" x14ac:dyDescent="0.25">
      <c r="A49" s="162"/>
      <c r="B49" s="165"/>
      <c r="C49" s="12">
        <v>8</v>
      </c>
      <c r="D49" s="12">
        <v>29</v>
      </c>
      <c r="E49" s="12">
        <v>1</v>
      </c>
      <c r="F49" s="12"/>
    </row>
    <row r="50" spans="1:6" s="14" customFormat="1" x14ac:dyDescent="0.25">
      <c r="A50" s="162"/>
      <c r="B50" s="165"/>
      <c r="C50" s="9">
        <v>9</v>
      </c>
      <c r="D50" s="9">
        <v>39</v>
      </c>
      <c r="E50" s="9">
        <v>2</v>
      </c>
      <c r="F50" s="138"/>
    </row>
    <row r="51" spans="1:6" s="14" customFormat="1" x14ac:dyDescent="0.25">
      <c r="A51" s="162"/>
      <c r="B51" s="165"/>
      <c r="C51" s="9">
        <v>10</v>
      </c>
      <c r="D51" s="9">
        <v>49.5</v>
      </c>
      <c r="E51" s="9">
        <v>3</v>
      </c>
      <c r="F51" s="138"/>
    </row>
    <row r="52" spans="1:6" s="14" customFormat="1" x14ac:dyDescent="0.25">
      <c r="A52" s="162"/>
      <c r="B52" s="165"/>
      <c r="C52" s="12">
        <v>11</v>
      </c>
      <c r="D52" s="12">
        <v>39.6</v>
      </c>
      <c r="E52" s="12">
        <v>2</v>
      </c>
      <c r="F52" s="12"/>
    </row>
    <row r="53" spans="1:6" s="14" customFormat="1" ht="15" customHeight="1" x14ac:dyDescent="0.25">
      <c r="A53" s="163"/>
      <c r="B53" s="165"/>
      <c r="C53" s="9">
        <v>12</v>
      </c>
      <c r="D53" s="9">
        <v>50</v>
      </c>
      <c r="E53" s="9">
        <v>3</v>
      </c>
      <c r="F53" s="138"/>
    </row>
    <row r="54" spans="1:6" s="14" customFormat="1" x14ac:dyDescent="0.25">
      <c r="A54" s="33" t="s">
        <v>16</v>
      </c>
      <c r="B54" s="31"/>
      <c r="C54" s="30">
        <v>21</v>
      </c>
      <c r="D54" s="31">
        <f>SUM(D33:D53)</f>
        <v>855.09999999999991</v>
      </c>
      <c r="E54" s="31"/>
      <c r="F54" s="31"/>
    </row>
    <row r="55" spans="1:6" s="14" customFormat="1" x14ac:dyDescent="0.25">
      <c r="A55" s="161" t="s">
        <v>17</v>
      </c>
      <c r="B55" s="165" t="s">
        <v>157</v>
      </c>
      <c r="C55" s="12">
        <v>1</v>
      </c>
      <c r="D55" s="16">
        <v>37.5</v>
      </c>
      <c r="E55" s="16">
        <v>2</v>
      </c>
      <c r="F55" s="16"/>
    </row>
    <row r="56" spans="1:6" s="14" customFormat="1" x14ac:dyDescent="0.25">
      <c r="A56" s="162"/>
      <c r="B56" s="165"/>
      <c r="C56" s="12">
        <v>2</v>
      </c>
      <c r="D56" s="16">
        <v>41</v>
      </c>
      <c r="E56" s="16">
        <v>2</v>
      </c>
      <c r="F56" s="16"/>
    </row>
    <row r="57" spans="1:6" s="14" customFormat="1" x14ac:dyDescent="0.25">
      <c r="A57" s="162"/>
      <c r="B57" s="165"/>
      <c r="C57" s="12">
        <v>3</v>
      </c>
      <c r="D57" s="16">
        <v>50.2</v>
      </c>
      <c r="E57" s="16">
        <v>3</v>
      </c>
      <c r="F57" s="16"/>
    </row>
    <row r="58" spans="1:6" s="14" customFormat="1" x14ac:dyDescent="0.25">
      <c r="A58" s="162"/>
      <c r="B58" s="165"/>
      <c r="C58" s="12">
        <v>4</v>
      </c>
      <c r="D58" s="16">
        <v>38.6</v>
      </c>
      <c r="E58" s="16">
        <v>2</v>
      </c>
      <c r="F58" s="16"/>
    </row>
    <row r="59" spans="1:6" s="14" customFormat="1" x14ac:dyDescent="0.25">
      <c r="A59" s="162"/>
      <c r="B59" s="165"/>
      <c r="C59" s="12">
        <v>5</v>
      </c>
      <c r="D59" s="16">
        <v>38.1</v>
      </c>
      <c r="E59" s="16">
        <v>2</v>
      </c>
      <c r="F59" s="16"/>
    </row>
    <row r="60" spans="1:6" s="14" customFormat="1" x14ac:dyDescent="0.25">
      <c r="A60" s="162"/>
      <c r="B60" s="165"/>
      <c r="C60" s="12">
        <v>6</v>
      </c>
      <c r="D60" s="16">
        <v>40.200000000000003</v>
      </c>
      <c r="E60" s="16">
        <v>2</v>
      </c>
      <c r="F60" s="16"/>
    </row>
    <row r="61" spans="1:6" s="14" customFormat="1" x14ac:dyDescent="0.25">
      <c r="A61" s="163"/>
      <c r="B61" s="165"/>
      <c r="C61" s="12">
        <v>8</v>
      </c>
      <c r="D61" s="16">
        <v>42.8</v>
      </c>
      <c r="E61" s="16">
        <v>2</v>
      </c>
      <c r="F61" s="16"/>
    </row>
    <row r="62" spans="1:6" s="14" customFormat="1" x14ac:dyDescent="0.25">
      <c r="A62" s="161" t="s">
        <v>18</v>
      </c>
      <c r="B62" s="165" t="s">
        <v>158</v>
      </c>
      <c r="C62" s="12">
        <v>1</v>
      </c>
      <c r="D62" s="16">
        <v>60.8</v>
      </c>
      <c r="E62" s="16">
        <v>3</v>
      </c>
      <c r="F62" s="16"/>
    </row>
    <row r="63" spans="1:6" s="14" customFormat="1" x14ac:dyDescent="0.25">
      <c r="A63" s="162"/>
      <c r="B63" s="165"/>
      <c r="C63" s="12">
        <v>2</v>
      </c>
      <c r="D63" s="16">
        <v>51.2</v>
      </c>
      <c r="E63" s="16">
        <v>2</v>
      </c>
      <c r="F63" s="16"/>
    </row>
    <row r="64" spans="1:6" s="14" customFormat="1" ht="15" customHeight="1" x14ac:dyDescent="0.25">
      <c r="A64" s="162"/>
      <c r="B64" s="165"/>
      <c r="C64" s="12">
        <v>3</v>
      </c>
      <c r="D64" s="16">
        <v>67.099999999999994</v>
      </c>
      <c r="E64" s="16">
        <v>3</v>
      </c>
      <c r="F64" s="16"/>
    </row>
    <row r="65" spans="1:6" s="14" customFormat="1" x14ac:dyDescent="0.25">
      <c r="A65" s="162"/>
      <c r="B65" s="165"/>
      <c r="C65" s="12">
        <v>4</v>
      </c>
      <c r="D65" s="16">
        <v>54.5</v>
      </c>
      <c r="E65" s="16">
        <v>2</v>
      </c>
      <c r="F65" s="16"/>
    </row>
    <row r="66" spans="1:6" s="14" customFormat="1" x14ac:dyDescent="0.25">
      <c r="A66" s="162"/>
      <c r="B66" s="165"/>
      <c r="C66" s="12">
        <v>5</v>
      </c>
      <c r="D66" s="16">
        <v>54.4</v>
      </c>
      <c r="E66" s="16">
        <v>2</v>
      </c>
      <c r="F66" s="16"/>
    </row>
    <row r="67" spans="1:6" s="14" customFormat="1" x14ac:dyDescent="0.25">
      <c r="A67" s="162"/>
      <c r="B67" s="165"/>
      <c r="C67" s="12">
        <v>7</v>
      </c>
      <c r="D67" s="16">
        <v>54.3</v>
      </c>
      <c r="E67" s="16">
        <v>2</v>
      </c>
      <c r="F67" s="16"/>
    </row>
    <row r="68" spans="1:6" s="14" customFormat="1" x14ac:dyDescent="0.25">
      <c r="A68" s="163"/>
      <c r="B68" s="165"/>
      <c r="C68" s="12">
        <v>8</v>
      </c>
      <c r="D68" s="16">
        <v>66.3</v>
      </c>
      <c r="E68" s="16">
        <v>3</v>
      </c>
      <c r="F68" s="16"/>
    </row>
    <row r="69" spans="1:6" s="14" customFormat="1" ht="30" x14ac:dyDescent="0.25">
      <c r="A69" s="34" t="s">
        <v>19</v>
      </c>
      <c r="B69" s="31"/>
      <c r="C69" s="30">
        <v>14</v>
      </c>
      <c r="D69" s="31">
        <f>SUM(D55:D68)</f>
        <v>696.99999999999989</v>
      </c>
      <c r="E69" s="31"/>
      <c r="F69" s="31"/>
    </row>
    <row r="70" spans="1:6" s="3" customFormat="1" x14ac:dyDescent="0.25">
      <c r="A70" s="125" t="s">
        <v>4</v>
      </c>
      <c r="B70" s="126"/>
      <c r="C70" s="126">
        <f>C21+C32+C54+C69</f>
        <v>61</v>
      </c>
      <c r="D70" s="126">
        <f>D21+D32+D54+D69</f>
        <v>2851</v>
      </c>
      <c r="E70" s="126"/>
      <c r="F70" s="126"/>
    </row>
  </sheetData>
  <mergeCells count="17">
    <mergeCell ref="A2:E2"/>
    <mergeCell ref="A5:A14"/>
    <mergeCell ref="B5:B14"/>
    <mergeCell ref="A15:A20"/>
    <mergeCell ref="B15:B20"/>
    <mergeCell ref="A22:A31"/>
    <mergeCell ref="B22:B31"/>
    <mergeCell ref="A62:A68"/>
    <mergeCell ref="B62:B68"/>
    <mergeCell ref="A39:A43"/>
    <mergeCell ref="B39:B43"/>
    <mergeCell ref="A33:A38"/>
    <mergeCell ref="B33:B38"/>
    <mergeCell ref="A44:A53"/>
    <mergeCell ref="B44:B53"/>
    <mergeCell ref="A55:A61"/>
    <mergeCell ref="B55:B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остаток 1 этапа</vt:lpstr>
      <vt:lpstr>остаток 2 этапа</vt:lpstr>
      <vt:lpstr>остаток 3 этапа</vt:lpstr>
    </vt:vector>
  </TitlesOfParts>
  <Company>GKH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GKH8</dc:creator>
  <cp:lastModifiedBy>Соколова Елизавета Геннадьевна</cp:lastModifiedBy>
  <cp:lastPrinted>2018-09-21T09:21:28Z</cp:lastPrinted>
  <dcterms:created xsi:type="dcterms:W3CDTF">2018-09-19T11:57:47Z</dcterms:created>
  <dcterms:modified xsi:type="dcterms:W3CDTF">2018-12-07T05:54:15Z</dcterms:modified>
</cp:coreProperties>
</file>